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\\Orion.ingo.office\филиалы\!Справочники\Справочник продуктов ДКС\Виды страхования\NCTS\"/>
    </mc:Choice>
  </mc:AlternateContent>
  <xr:revisionPtr revIDLastSave="0" documentId="13_ncr:1_{EBAB4A11-B687-43D2-9249-8934BDB993CC}" xr6:coauthVersionLast="47" xr6:coauthVersionMax="47" xr10:uidLastSave="{00000000-0000-0000-0000-000000000000}"/>
  <bookViews>
    <workbookView xWindow="-120" yWindow="-120" windowWidth="21840" windowHeight="13140" xr2:uid="{0597EB8D-A42E-4572-9DB6-11F605B2338C}"/>
  </bookViews>
  <sheets>
    <sheet name="Заява на отримання умов" sheetId="4" r:id="rId1"/>
    <sheet name="Заява на видачу договору" sheetId="8" r:id="rId2"/>
    <sheet name="Дані" sheetId="6" state="hidden" r:id="rId3"/>
    <sheet name="Довідник" sheetId="3" state="veryHidden" r:id="rId4"/>
  </sheets>
  <definedNames>
    <definedName name="_xlnm.Print_Area" localSheetId="0">'Заява на отримання умов'!$A$1:$K$48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B34" i="6"/>
  <c r="B24" i="6"/>
  <c r="B39" i="6"/>
  <c r="B38" i="6"/>
  <c r="B37" i="6"/>
  <c r="B33" i="6"/>
  <c r="B32" i="6"/>
  <c r="B31" i="6"/>
  <c r="B36" i="6"/>
  <c r="B30" i="6"/>
  <c r="B29" i="6"/>
  <c r="B28" i="6" l="1"/>
  <c r="B27" i="6"/>
  <c r="B26" i="6"/>
  <c r="B25" i="6"/>
  <c r="B35" i="6"/>
  <c r="B23" i="6"/>
  <c r="B18" i="6" l="1"/>
  <c r="B17" i="6"/>
  <c r="B16" i="6"/>
  <c r="B15" i="6"/>
  <c r="B9" i="6" l="1"/>
  <c r="B8" i="6"/>
  <c r="G13" i="4"/>
  <c r="G11" i="4"/>
  <c r="A17" i="4" l="1"/>
  <c r="I20" i="4"/>
  <c r="I21" i="4"/>
  <c r="I19" i="4"/>
  <c r="E22" i="4"/>
  <c r="E20" i="4"/>
  <c r="E21" i="4"/>
  <c r="E19" i="4"/>
  <c r="B22" i="4"/>
  <c r="B20" i="4"/>
  <c r="B21" i="4"/>
  <c r="B19" i="4"/>
  <c r="B1" i="6"/>
  <c r="A5" i="8" s="1"/>
  <c r="B14" i="6"/>
  <c r="B13" i="6"/>
  <c r="B12" i="6"/>
  <c r="D10" i="6" l="1"/>
  <c r="D6" i="6"/>
  <c r="D2" i="6"/>
  <c r="D8" i="6"/>
  <c r="D4" i="6"/>
  <c r="D11" i="6"/>
  <c r="D3" i="6"/>
  <c r="D9" i="6"/>
  <c r="D5" i="6"/>
  <c r="D1" i="6"/>
  <c r="D7" i="6"/>
  <c r="G23" i="8"/>
  <c r="B11" i="6"/>
  <c r="B10" i="6"/>
  <c r="B7" i="6"/>
  <c r="B6" i="6"/>
  <c r="B5" i="6"/>
  <c r="A6" i="8" s="1"/>
  <c r="B4" i="6"/>
  <c r="A13" i="4"/>
  <c r="A7" i="6" s="1"/>
  <c r="A11" i="4"/>
  <c r="A6" i="6" s="1"/>
  <c r="B19" i="6" l="1"/>
  <c r="B21" i="6"/>
  <c r="B20" i="6"/>
  <c r="B3" i="6"/>
  <c r="B2" i="6"/>
</calcChain>
</file>

<file path=xl/sharedStrings.xml><?xml version="1.0" encoding="utf-8"?>
<sst xmlns="http://schemas.openxmlformats.org/spreadsheetml/2006/main" count="235" uniqueCount="192">
  <si>
    <t>Україна</t>
  </si>
  <si>
    <t>Назва</t>
  </si>
  <si>
    <t>варіанти</t>
  </si>
  <si>
    <t>Дата заповнення:</t>
  </si>
  <si>
    <t>Представник страхувальника (ПІБ):</t>
  </si>
  <si>
    <t>Великобританія та Північна Ірландія</t>
  </si>
  <si>
    <t>Сан-Марино</t>
  </si>
  <si>
    <t>Швейцарія</t>
  </si>
  <si>
    <t>Ісландія</t>
  </si>
  <si>
    <t>Північна Македонія</t>
  </si>
  <si>
    <t>Норвегія</t>
  </si>
  <si>
    <t>Туреччина</t>
  </si>
  <si>
    <t xml:space="preserve">Андорра </t>
  </si>
  <si>
    <t>Сербія</t>
  </si>
  <si>
    <t>UAH</t>
  </si>
  <si>
    <t>код ЄДРПОУ:</t>
  </si>
  <si>
    <t>Страхувальник:</t>
  </si>
  <si>
    <t>у відповідності до Конвенції про процедуру спільного транзиту</t>
  </si>
  <si>
    <t>EUR</t>
  </si>
  <si>
    <t>Валюта:</t>
  </si>
  <si>
    <t>Статус:</t>
  </si>
  <si>
    <t>вантажовласник</t>
  </si>
  <si>
    <t>експедитор</t>
  </si>
  <si>
    <t>перевізник</t>
  </si>
  <si>
    <t>митний брокер</t>
  </si>
  <si>
    <t>так</t>
  </si>
  <si>
    <t>Тип гарантії:</t>
  </si>
  <si>
    <t>індивідуальна</t>
  </si>
  <si>
    <t>загальна</t>
  </si>
  <si>
    <t>Сума гарантії:</t>
  </si>
  <si>
    <t>Додаткове питання:</t>
  </si>
  <si>
    <t>Країни, де буде діяти гарантія (зробить помітку):</t>
  </si>
  <si>
    <t>країни ЄС</t>
  </si>
  <si>
    <t>Прості відповіді:</t>
  </si>
  <si>
    <t>ні</t>
  </si>
  <si>
    <t xml:space="preserve">Ви користувалися гарантіями раніше? </t>
  </si>
  <si>
    <t>Наявність збитків по митному боргу?</t>
  </si>
  <si>
    <t>були</t>
  </si>
  <si>
    <t>не були</t>
  </si>
  <si>
    <t>яку вартість сплачували?</t>
  </si>
  <si>
    <t>кількість/сума:</t>
  </si>
  <si>
    <t>Разом з даною заявою просимо Вас надати фінансові звіти (форма 1 та форма 2) за 2021 рік та за останній звітній період</t>
  </si>
  <si>
    <t>Планова кількість декларацій:</t>
  </si>
  <si>
    <t>частка підакцизних вантажів</t>
  </si>
  <si>
    <t>Наявність збитків:</t>
  </si>
  <si>
    <t>Користування гарантією</t>
  </si>
  <si>
    <t>Вартість:</t>
  </si>
  <si>
    <t>Кількість та сума:</t>
  </si>
  <si>
    <t>Заява на отримання умов, щодо надання гарантії</t>
  </si>
  <si>
    <t>Сума загальної гарантії (референтна сума):</t>
  </si>
  <si>
    <t>Середня сума митних платежів по декларації:</t>
  </si>
  <si>
    <t>Вид гарантії:</t>
  </si>
  <si>
    <t>у відповідності до Митного кодексу України (внутрішня гарантія)</t>
  </si>
  <si>
    <t>складський оператор</t>
  </si>
  <si>
    <t>Коди митних процедур, щодо яких надано фінансову гарантію:</t>
  </si>
  <si>
    <t>UA 01</t>
  </si>
  <si>
    <t>UA 02</t>
  </si>
  <si>
    <t>UA 03</t>
  </si>
  <si>
    <t>UA 04</t>
  </si>
  <si>
    <t>UA 05</t>
  </si>
  <si>
    <t>UA 06</t>
  </si>
  <si>
    <t>UA 07</t>
  </si>
  <si>
    <t>UA 08</t>
  </si>
  <si>
    <t>UA 09</t>
  </si>
  <si>
    <t>UA 10</t>
  </si>
  <si>
    <t>UA 11</t>
  </si>
  <si>
    <t>тип необхідної гарантії:</t>
  </si>
  <si>
    <t>Середня кількість декларацій у місяць:</t>
  </si>
  <si>
    <t>період гарантії:</t>
  </si>
  <si>
    <t>Строк гарантії:</t>
  </si>
  <si>
    <t>на перевезення</t>
  </si>
  <si>
    <t>1 місяць</t>
  </si>
  <si>
    <t>2 місяці</t>
  </si>
  <si>
    <t>3 місяці</t>
  </si>
  <si>
    <t>4 місяці</t>
  </si>
  <si>
    <t>5 місяців</t>
  </si>
  <si>
    <t>6 місяців</t>
  </si>
  <si>
    <t>7 місяців</t>
  </si>
  <si>
    <t>8 місяців</t>
  </si>
  <si>
    <t>9 місяців</t>
  </si>
  <si>
    <t>10 місяців</t>
  </si>
  <si>
    <t>11 місяців</t>
  </si>
  <si>
    <t>12 місяців</t>
  </si>
  <si>
    <t>1,5 року</t>
  </si>
  <si>
    <t>2 роки</t>
  </si>
  <si>
    <t>3 роки</t>
  </si>
  <si>
    <t>вид гарантії:</t>
  </si>
  <si>
    <t>Які основні товари / можливі коментарі чи вимоги до гарантії:</t>
  </si>
  <si>
    <t>наявність спрощень:</t>
  </si>
  <si>
    <t>Наявність спрощень:</t>
  </si>
  <si>
    <t>фіксація відповідальності за сплату митного боргу</t>
  </si>
  <si>
    <t>інформація відсутня</t>
  </si>
  <si>
    <t>фіксується в договорі</t>
  </si>
  <si>
    <t>підрядників немає</t>
  </si>
  <si>
    <t>Чи залучені до митної операції підрядники?</t>
  </si>
  <si>
    <t>так, залучаються</t>
  </si>
  <si>
    <t>Чи залучені до митної операції підрядники (перевізник, склад)?</t>
  </si>
  <si>
    <t>Фіксація відповідальності підрядника за сплату митного боргу?</t>
  </si>
  <si>
    <t>відповідальності немає</t>
  </si>
  <si>
    <t>Перевірка реєстрації, ліцензій, повноважень підписанта підрядника?</t>
  </si>
  <si>
    <t>все перевіряємо</t>
  </si>
  <si>
    <t>не перевіряємо</t>
  </si>
  <si>
    <t>Отримання прав/техпаспорту, щодо залученого транспортного засобу?</t>
  </si>
  <si>
    <t>перевірка ТЗ:</t>
  </si>
  <si>
    <t>перевірка підрядника:</t>
  </si>
  <si>
    <t>отримаємо</t>
  </si>
  <si>
    <t>не отримуємо</t>
  </si>
  <si>
    <t>код ЄДРПОУ/ІПН:</t>
  </si>
  <si>
    <t>Залучення субпідрядника</t>
  </si>
  <si>
    <t>Фіксація відповідальності</t>
  </si>
  <si>
    <t>Перевірка реєстрації, ліцензій, повноважень підписанта</t>
  </si>
  <si>
    <t>Отримання прав/техпаспорту</t>
  </si>
  <si>
    <t>Товар / Додаткові коментарі:</t>
  </si>
  <si>
    <t>Ваш статус:</t>
  </si>
  <si>
    <t>Акцизна група в загальному обороті, %</t>
  </si>
  <si>
    <t>обліковий номер у митниці:</t>
  </si>
  <si>
    <t>Юридична особа / ФЛП</t>
  </si>
  <si>
    <t>юридична особа</t>
  </si>
  <si>
    <t>фізична особа / ФОП</t>
  </si>
  <si>
    <t>правова форма:</t>
  </si>
  <si>
    <t>країна:</t>
  </si>
  <si>
    <t>Країна трейдера:</t>
  </si>
  <si>
    <t>Австрія</t>
  </si>
  <si>
    <t>Андорра</t>
  </si>
  <si>
    <t>Бельгія</t>
  </si>
  <si>
    <t>Болгарія</t>
  </si>
  <si>
    <t>Греція</t>
  </si>
  <si>
    <t>Данія</t>
  </si>
  <si>
    <t>Естонія</t>
  </si>
  <si>
    <t>Ірландія</t>
  </si>
  <si>
    <t>Іспанія</t>
  </si>
  <si>
    <t>Італія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</si>
  <si>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</si>
  <si>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</si>
  <si>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</si>
  <si>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</si>
  <si>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</si>
  <si>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</si>
  <si>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</si>
  <si>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</si>
  <si>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</si>
  <si>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</si>
  <si>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</si>
  <si>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</si>
  <si>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Угорщина</t>
  </si>
  <si>
    <t>Фінляндія</t>
  </si>
  <si>
    <t>Франція</t>
  </si>
  <si>
    <t>Хорватія</t>
  </si>
  <si>
    <t>Чехія</t>
  </si>
  <si>
    <t>Швеція</t>
  </si>
  <si>
    <t>індекс:</t>
  </si>
  <si>
    <t>місто:</t>
  </si>
  <si>
    <t>вулиця, будинок:</t>
  </si>
  <si>
    <t>Правова форма:</t>
  </si>
  <si>
    <t>IBAN:</t>
  </si>
  <si>
    <t>e-mail для контакту:</t>
  </si>
  <si>
    <t>Сполучене Королівство</t>
  </si>
  <si>
    <t>Просимо Вас укласти договір забезпечення/гарантії сплати митного боргу у формі у формі добровільного страхування відповідальності суб`єкту процедури спільного транзиту перед митними органами та випустити загальну гарантію на раніше погоджених умовах.</t>
  </si>
  <si>
    <t>Просимо Вас укласти договір забезпечення/гарантії сплати митних платежів у формі добровільного страхування відповідальності страхувальника перед митними органами та випустити загальну гарантію на раніше погоджених умовах.</t>
  </si>
  <si>
    <t>підписант:</t>
  </si>
  <si>
    <t>посада:</t>
  </si>
  <si>
    <t>діє на підставі:</t>
  </si>
  <si>
    <t>Коментарі та вимоги:</t>
  </si>
  <si>
    <t>Представник страхувальника (умови):</t>
  </si>
  <si>
    <t>Дата заповнення (умови):</t>
  </si>
  <si>
    <t>Представник страхувальника (видача):</t>
  </si>
  <si>
    <t>Дата заповнення (видача):</t>
  </si>
  <si>
    <t>Обліковий номер в митниці:</t>
  </si>
  <si>
    <t>митниця гарантії:</t>
  </si>
  <si>
    <t>Коди митних процедур:</t>
  </si>
  <si>
    <t>поміщення товарів та/або транспортних засобів комерційного призначення у митний режим транзиту (статті 92, 129, 132, 141 Митного кодексу України)</t>
  </si>
  <si>
    <t>оформлення митним органом тимчасової митної декларації (стаття 260 МКУ)</t>
  </si>
  <si>
    <t>оформлення митним органом періодичної митної декларації (стаття 260 МКУ)</t>
  </si>
  <si>
    <t>незгода декларанта або уповноваженої ним особи з рішенням митного органу про коригування заявленої митної вартості товарів (стаття 55 МКУ)</t>
  </si>
  <si>
    <t>поміщення товарів у митний режим переробки на митній території України (стаття 148 МКУ)</t>
  </si>
  <si>
    <t>поміщення товарів, транспортних засобів у митний режим тимчасового ввезення (стаття 110 МКУ)</t>
  </si>
  <si>
    <t>тимчасовий впуск товарів з митного складу (стаття 127 МКУ)</t>
  </si>
  <si>
    <t>поміщення товарів у митний режим переробки за межами митної території України (стаття 164 МКУ)</t>
  </si>
  <si>
    <t>тимчасове ввезення на митну територію України запасних частин та обладнання, призначених для використання у процесі ремонту чи технічного обслуговування транспортних засобів комерційного призначення, тимчасового ввезених на митну території України (стаття 189 Митного кодексу України)</t>
  </si>
  <si>
    <t>тимчасове ввезення громадянами-резидентами на митну територію України транспортних засобів особистого користування (стаття 380 МКУ)</t>
  </si>
  <si>
    <t>інші митні процедури, щодо яких законодавством з питань митної справи передбачено надання фінансової гарантії</t>
  </si>
  <si>
    <t>Заява на видачу договору страхування для забезпечення сплати митних платежів</t>
  </si>
  <si>
    <t>Просимо Вас укласти договір забезпечення/гарантії сплати митного боргу у формі у формі добровільного страхування відповідальності суб`єкту процедури спільного транзиту перед митними органами.</t>
  </si>
  <si>
    <t>Просимо Вас укласти договір забезпечення/гарантії сплати митних платежів у формі добровільного страхування відповідальності страхувальника перед митними органами.</t>
  </si>
  <si>
    <t>Додаткові коментарі чи вимоги до договору/гарантії:</t>
  </si>
  <si>
    <t>загальна гарантія (70% базової суми)</t>
  </si>
  <si>
    <t>загальна гарантія (50% базової суми)</t>
  </si>
  <si>
    <t>загальна гарантія (100% базової суми)</t>
  </si>
  <si>
    <t>наявність електронного підпису:</t>
  </si>
  <si>
    <t>сума загальної гарантії (референтна сума):</t>
  </si>
  <si>
    <t>Максимальна сума митних платежів по декларації:</t>
  </si>
  <si>
    <t>підписант (ПІБ):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</si>
</sst>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trike/>
      <sz val="8"/>
      <color theme="1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omic Sans MS"/>
      <family val="4"/>
      <charset val="204"/>
    </font>
    <font>
      <b/>
      <i/>
      <sz val="10"/>
      <color theme="1"/>
      <name val="Comic Sans MS"/>
      <family val="4"/>
      <charset val="204"/>
    </font>
    <font>
      <sz val="8"/>
      <color theme="1"/>
      <name val="Comic Sans MS"/>
      <family val="4"/>
      <charset val="204"/>
    </font>
    <font>
      <b/>
      <sz val="10"/>
      <color theme="1"/>
      <name val="Comic Sans MS"/>
      <family val="4"/>
      <charset val="204"/>
    </font>
    <font>
      <sz val="10"/>
      <color theme="1"/>
      <name val="Wingdings"/>
      <charset val="2"/>
    </font>
    <font>
      <sz val="10"/>
      <color theme="0"/>
      <name val="Comic Sans MS"/>
      <family val="4"/>
      <charset val="204"/>
    </font>
    <font>
      <b/>
      <i/>
      <sz val="10"/>
      <color theme="4"/>
      <name val="Comic Sans MS"/>
      <family val="4"/>
      <charset val="204"/>
    </font>
    <font>
      <sz val="9.5"/>
      <color theme="1"/>
      <name val="Comic Sans MS"/>
      <family val="4"/>
      <charset val="204"/>
    </font>
    <font>
      <sz val="9.5"/>
      <color theme="0"/>
      <name val="Comic Sans MS"/>
      <family val="4"/>
      <charset val="204"/>
    </font>
    <font>
      <sz val="9"/>
      <color theme="1"/>
      <name val="Comic Sans MS"/>
      <family val="4"/>
      <charset val="204"/>
    </font>
    <font>
      <sz val="8.5"/>
      <color theme="1"/>
      <name val="Comic Sans MS"/>
      <family val="4"/>
      <charset val="204"/>
    </font>
    <font>
      <b/>
      <i/>
      <sz val="9.5"/>
      <color theme="0"/>
      <name val="Comic Sans MS"/>
      <family val="4"/>
      <charset val="204"/>
    </font>
    <font>
      <b/>
      <sz val="9.5"/>
      <color theme="0"/>
      <name val="Comic Sans MS"/>
      <family val="4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0" fillId="2" borderId="0" xfId="0" applyFill="1" applyAlignment="1">
      <alignment horizontal="left"/>
    </xf>
    <xf numFmtId="3" fontId="4" fillId="0" borderId="0" xfId="0" applyNumberFormat="1" applyFont="1" applyAlignment="1">
      <alignment vertical="center"/>
    </xf>
    <xf numFmtId="0" fontId="0" fillId="0" borderId="4" xfId="0" applyBorder="1" applyAlignment="1">
      <alignment horizontal="left"/>
    </xf>
    <xf numFmtId="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164" fontId="11" fillId="3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5" fillId="0" borderId="0" xfId="0" applyFont="1" applyAlignment="1">
      <alignment horizontal="left" vertical="center"/>
    </xf>
    <xf numFmtId="0" fontId="12" fillId="0" borderId="0" xfId="0" applyFont="1"/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11" fillId="3" borderId="4" xfId="0" applyNumberFormat="1" applyFont="1" applyFill="1" applyBorder="1" applyAlignment="1" applyProtection="1">
      <alignment horizontal="right" vertical="center"/>
      <protection locked="0"/>
    </xf>
    <xf numFmtId="4" fontId="11" fillId="3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49" fontId="1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1" fillId="3" borderId="9" xfId="0" applyNumberFormat="1" applyFont="1" applyFill="1" applyBorder="1" applyAlignment="1" applyProtection="1">
      <alignment horizontal="left" vertical="top" wrapText="1"/>
      <protection locked="0"/>
    </xf>
    <xf numFmtId="49" fontId="11" fillId="3" borderId="0" xfId="0" applyNumberFormat="1" applyFont="1" applyFill="1" applyAlignment="1" applyProtection="1">
      <alignment horizontal="left" vertical="top" wrapText="1"/>
      <protection locked="0"/>
    </xf>
    <xf numFmtId="49" fontId="11" fillId="3" borderId="8" xfId="0" applyNumberFormat="1" applyFont="1" applyFill="1" applyBorder="1" applyAlignment="1" applyProtection="1">
      <alignment horizontal="left" vertical="top" wrapText="1"/>
      <protection locked="0"/>
    </xf>
    <xf numFmtId="49" fontId="11" fillId="3" borderId="7" xfId="0" applyNumberFormat="1" applyFont="1" applyFill="1" applyBorder="1" applyAlignment="1" applyProtection="1">
      <alignment horizontal="left" vertical="top" wrapText="1"/>
      <protection locked="0"/>
    </xf>
    <xf numFmtId="49" fontId="11" fillId="3" borderId="2" xfId="0" applyNumberFormat="1" applyFont="1" applyFill="1" applyBorder="1" applyAlignment="1" applyProtection="1">
      <alignment horizontal="left" vertical="top" wrapText="1"/>
      <protection locked="0"/>
    </xf>
    <xf numFmtId="49" fontId="11" fillId="3" borderId="6" xfId="0" applyNumberFormat="1" applyFont="1" applyFill="1" applyBorder="1" applyAlignment="1" applyProtection="1">
      <alignment horizontal="left" vertical="top" wrapText="1"/>
      <protection locked="0"/>
    </xf>
    <xf numFmtId="14" fontId="11" fillId="3" borderId="4" xfId="0" applyNumberFormat="1" applyFont="1" applyFill="1" applyBorder="1" applyAlignment="1" applyProtection="1">
      <alignment horizontal="center" vertical="center"/>
      <protection locked="0"/>
    </xf>
    <xf numFmtId="14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0" fontId="11" fillId="3" borderId="4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3" fillId="3" borderId="1" xfId="0" applyFont="1" applyFill="1" applyBorder="1" applyAlignment="1" applyProtection="1">
      <alignment horizontal="left"/>
      <protection locked="0"/>
    </xf>
    <xf numFmtId="2" fontId="14" fillId="3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justify" vertical="center" wrapText="1"/>
    </xf>
    <xf numFmtId="0" fontId="14" fillId="3" borderId="1" xfId="0" applyFont="1" applyFill="1" applyBorder="1" applyAlignment="1" applyProtection="1">
      <alignment horizontal="left"/>
      <protection locked="0"/>
    </xf>
    <xf numFmtId="4" fontId="11" fillId="3" borderId="4" xfId="0" applyNumberFormat="1" applyFont="1" applyFill="1" applyBorder="1" applyAlignment="1" applyProtection="1">
      <alignment horizontal="right"/>
      <protection locked="0"/>
    </xf>
    <xf numFmtId="4" fontId="11" fillId="3" borderId="5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7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</dxf>
    <dxf>
      <font>
        <color theme="1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Дані!$E$1" lockText="1" noThreeD="1"/>
</file>

<file path=xl/ctrlProps/ctrlProp10.xml><?xml version="1.0" encoding="utf-8"?>
<formControlPr xmlns="http://schemas.microsoft.com/office/spreadsheetml/2009/9/main" objectType="CheckBox" fmlaLink="Дані!$E$10" lockText="1" noThreeD="1"/>
</file>

<file path=xl/ctrlProps/ctrlProp11.xml><?xml version="1.0" encoding="utf-8"?>
<formControlPr xmlns="http://schemas.microsoft.com/office/spreadsheetml/2009/9/main" objectType="CheckBox" fmlaLink="Дані!$E$11" lockText="1" noThreeD="1"/>
</file>

<file path=xl/ctrlProps/ctrlProp2.xml><?xml version="1.0" encoding="utf-8"?>
<formControlPr xmlns="http://schemas.microsoft.com/office/spreadsheetml/2009/9/main" objectType="CheckBox" fmlaLink="Дані!$E$2" lockText="1" noThreeD="1"/>
</file>

<file path=xl/ctrlProps/ctrlProp3.xml><?xml version="1.0" encoding="utf-8"?>
<formControlPr xmlns="http://schemas.microsoft.com/office/spreadsheetml/2009/9/main" objectType="CheckBox" fmlaLink="Дані!$E$3" lockText="1" noThreeD="1"/>
</file>

<file path=xl/ctrlProps/ctrlProp4.xml><?xml version="1.0" encoding="utf-8"?>
<formControlPr xmlns="http://schemas.microsoft.com/office/spreadsheetml/2009/9/main" objectType="CheckBox" fmlaLink="Дані!$E$4" lockText="1" noThreeD="1"/>
</file>

<file path=xl/ctrlProps/ctrlProp5.xml><?xml version="1.0" encoding="utf-8"?>
<formControlPr xmlns="http://schemas.microsoft.com/office/spreadsheetml/2009/9/main" objectType="CheckBox" fmlaLink="Дані!$E$5" lockText="1" noThreeD="1"/>
</file>

<file path=xl/ctrlProps/ctrlProp6.xml><?xml version="1.0" encoding="utf-8"?>
<formControlPr xmlns="http://schemas.microsoft.com/office/spreadsheetml/2009/9/main" objectType="CheckBox" fmlaLink="Дані!$E$6" lockText="1" noThreeD="1"/>
</file>

<file path=xl/ctrlProps/ctrlProp7.xml><?xml version="1.0" encoding="utf-8"?>
<formControlPr xmlns="http://schemas.microsoft.com/office/spreadsheetml/2009/9/main" objectType="CheckBox" fmlaLink="Дані!$E$7" lockText="1" noThreeD="1"/>
</file>

<file path=xl/ctrlProps/ctrlProp8.xml><?xml version="1.0" encoding="utf-8"?>
<formControlPr xmlns="http://schemas.microsoft.com/office/spreadsheetml/2009/9/main" objectType="CheckBox" fmlaLink="Дані!$E$8" lockText="1" noThreeD="1"/>
</file>

<file path=xl/ctrlProps/ctrlProp9.xml><?xml version="1.0" encoding="utf-8"?>
<formControlPr xmlns="http://schemas.microsoft.com/office/spreadsheetml/2009/9/main" objectType="CheckBox" fmlaLink="Дані!$E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0"/>
    <xdr:ext cx="5819774" cy="529222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819774" cy="52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0</xdr:colOff>
          <xdr:row>17</xdr:row>
          <xdr:rowOff>28575</xdr:rowOff>
        </xdr:from>
        <xdr:to>
          <xdr:col>2</xdr:col>
          <xdr:colOff>304800</xdr:colOff>
          <xdr:row>19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0</xdr:colOff>
          <xdr:row>18</xdr:row>
          <xdr:rowOff>114300</xdr:rowOff>
        </xdr:from>
        <xdr:to>
          <xdr:col>2</xdr:col>
          <xdr:colOff>304800</xdr:colOff>
          <xdr:row>20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0</xdr:colOff>
          <xdr:row>19</xdr:row>
          <xdr:rowOff>114300</xdr:rowOff>
        </xdr:from>
        <xdr:to>
          <xdr:col>2</xdr:col>
          <xdr:colOff>304800</xdr:colOff>
          <xdr:row>21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0</xdr:colOff>
          <xdr:row>20</xdr:row>
          <xdr:rowOff>114300</xdr:rowOff>
        </xdr:from>
        <xdr:to>
          <xdr:col>2</xdr:col>
          <xdr:colOff>304800</xdr:colOff>
          <xdr:row>22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17</xdr:row>
          <xdr:rowOff>28575</xdr:rowOff>
        </xdr:from>
        <xdr:to>
          <xdr:col>5</xdr:col>
          <xdr:colOff>304800</xdr:colOff>
          <xdr:row>19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18</xdr:row>
          <xdr:rowOff>114300</xdr:rowOff>
        </xdr:from>
        <xdr:to>
          <xdr:col>5</xdr:col>
          <xdr:colOff>304800</xdr:colOff>
          <xdr:row>20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19</xdr:row>
          <xdr:rowOff>114300</xdr:rowOff>
        </xdr:from>
        <xdr:to>
          <xdr:col>5</xdr:col>
          <xdr:colOff>304800</xdr:colOff>
          <xdr:row>21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20</xdr:row>
          <xdr:rowOff>114300</xdr:rowOff>
        </xdr:from>
        <xdr:to>
          <xdr:col>5</xdr:col>
          <xdr:colOff>304800</xdr:colOff>
          <xdr:row>22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0</xdr:colOff>
          <xdr:row>17</xdr:row>
          <xdr:rowOff>28575</xdr:rowOff>
        </xdr:from>
        <xdr:to>
          <xdr:col>9</xdr:col>
          <xdr:colOff>304800</xdr:colOff>
          <xdr:row>19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0</xdr:colOff>
          <xdr:row>18</xdr:row>
          <xdr:rowOff>114300</xdr:rowOff>
        </xdr:from>
        <xdr:to>
          <xdr:col>9</xdr:col>
          <xdr:colOff>304800</xdr:colOff>
          <xdr:row>20</xdr:row>
          <xdr:rowOff>28575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0</xdr:colOff>
          <xdr:row>19</xdr:row>
          <xdr:rowOff>114300</xdr:rowOff>
        </xdr:from>
        <xdr:to>
          <xdr:col>9</xdr:col>
          <xdr:colOff>304800</xdr:colOff>
          <xdr:row>21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" y="0"/>
    <xdr:ext cx="5819774" cy="529222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819774" cy="52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977A5-B6C6-4A77-BAD4-67D4C224F96F}">
  <sheetPr codeName="Лист4">
    <pageSetUpPr fitToPage="1"/>
  </sheetPr>
  <dimension ref="A4:M47"/>
  <sheetViews>
    <sheetView showGridLines="0" tabSelected="1" workbookViewId="0">
      <selection activeCell="C5" sqref="C5:J5"/>
    </sheetView>
  </sheetViews>
  <sheetFormatPr defaultColWidth="9.140625" defaultRowHeight="15" x14ac:dyDescent="0.3"/>
  <cols>
    <col min="1" max="4" width="9.140625" style="5"/>
    <col min="5" max="5" width="9.140625" style="5" customWidth="1"/>
    <col min="6" max="7" width="9.140625" style="5"/>
    <col min="8" max="8" width="1.7109375" style="5" customWidth="1"/>
    <col min="9" max="9" width="9.140625" style="5"/>
    <col min="10" max="10" width="10.28515625" style="5" customWidth="1"/>
    <col min="11" max="11" width="9.140625" style="5"/>
    <col min="12" max="12" width="9.140625" style="33"/>
    <col min="13" max="13" width="69.5703125" style="39" customWidth="1"/>
    <col min="14" max="16384" width="9.140625" style="5"/>
  </cols>
  <sheetData>
    <row r="4" spans="1:13" ht="16.5" x14ac:dyDescent="0.35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  <c r="L4" s="40" t="s">
        <v>169</v>
      </c>
      <c r="M4" s="41"/>
    </row>
    <row r="5" spans="1:13" ht="15.75" customHeight="1" x14ac:dyDescent="0.35">
      <c r="A5" s="22" t="s">
        <v>51</v>
      </c>
      <c r="B5" s="22"/>
      <c r="C5" s="59"/>
      <c r="D5" s="59"/>
      <c r="E5" s="59"/>
      <c r="F5" s="59"/>
      <c r="G5" s="59"/>
      <c r="H5" s="59"/>
      <c r="I5" s="59"/>
      <c r="J5" s="59"/>
      <c r="L5" s="42" t="s">
        <v>55</v>
      </c>
      <c r="M5" s="73" t="s">
        <v>170</v>
      </c>
    </row>
    <row r="6" spans="1:13" ht="5.0999999999999996" customHeight="1" x14ac:dyDescent="0.3">
      <c r="L6" s="42"/>
      <c r="M6" s="73"/>
    </row>
    <row r="7" spans="1:13" ht="16.5" x14ac:dyDescent="0.3">
      <c r="A7" s="5" t="s">
        <v>16</v>
      </c>
      <c r="C7" s="54"/>
      <c r="D7" s="55"/>
      <c r="E7" s="55"/>
      <c r="F7" s="55"/>
      <c r="G7" s="55"/>
      <c r="H7" s="55"/>
      <c r="I7" s="55"/>
      <c r="J7" s="56"/>
      <c r="L7" s="42"/>
      <c r="M7" s="73"/>
    </row>
    <row r="8" spans="1:13" ht="5.0999999999999996" customHeight="1" x14ac:dyDescent="0.3">
      <c r="L8" s="42"/>
      <c r="M8" s="41"/>
    </row>
    <row r="9" spans="1:13" ht="16.5" customHeight="1" x14ac:dyDescent="0.3">
      <c r="A9" s="5" t="s">
        <v>107</v>
      </c>
      <c r="C9" s="57"/>
      <c r="D9" s="58"/>
      <c r="G9" s="6" t="s">
        <v>66</v>
      </c>
      <c r="I9" s="57"/>
      <c r="J9" s="58"/>
      <c r="L9" s="42" t="s">
        <v>56</v>
      </c>
      <c r="M9" s="44" t="s">
        <v>171</v>
      </c>
    </row>
    <row r="10" spans="1:13" ht="5.0999999999999996" customHeight="1" x14ac:dyDescent="0.3">
      <c r="L10" s="42"/>
      <c r="M10" s="43"/>
    </row>
    <row r="11" spans="1:13" ht="16.5" customHeight="1" x14ac:dyDescent="0.3">
      <c r="A11" s="5" t="str">
        <f>IF(ISBLANK(I9),Довідник!E2,VLOOKUP('Заява на отримання умов'!I9,Довідник!D2:E3,2,0))</f>
        <v>Сума загальної гарантії (референтна сума):</v>
      </c>
      <c r="G11" s="24" t="str">
        <f>IF(C5=Довідник!H3,Довідник!B2,Довідник!B3)</f>
        <v>EUR</v>
      </c>
      <c r="I11" s="48"/>
      <c r="J11" s="49"/>
      <c r="L11" s="42" t="s">
        <v>57</v>
      </c>
      <c r="M11" s="44" t="s">
        <v>172</v>
      </c>
    </row>
    <row r="12" spans="1:13" ht="5.0999999999999996" customHeight="1" x14ac:dyDescent="0.3">
      <c r="L12" s="42"/>
      <c r="M12" s="41"/>
    </row>
    <row r="13" spans="1:13" ht="16.5" x14ac:dyDescent="0.3">
      <c r="A13" s="5" t="str">
        <f>IF(ISBLANK(I9),Довідник!F2,VLOOKUP('Заява на отримання умов'!I9,Довідник!D2:F3,3,0))</f>
        <v>Середня сума митних платежів по декларації:</v>
      </c>
      <c r="G13" s="24" t="str">
        <f>IF(C5=Довідник!H3,Довідник!B2,Довідник!B3)</f>
        <v>EUR</v>
      </c>
      <c r="I13" s="48"/>
      <c r="J13" s="49"/>
      <c r="L13" s="42" t="s">
        <v>58</v>
      </c>
      <c r="M13" s="73" t="s">
        <v>173</v>
      </c>
    </row>
    <row r="14" spans="1:13" ht="5.0999999999999996" customHeight="1" x14ac:dyDescent="0.3">
      <c r="L14" s="42"/>
      <c r="M14" s="73"/>
    </row>
    <row r="15" spans="1:13" ht="16.5" x14ac:dyDescent="0.3">
      <c r="A15" s="5" t="s">
        <v>67</v>
      </c>
      <c r="E15" s="32"/>
      <c r="F15" s="26"/>
      <c r="G15" s="24" t="s">
        <v>68</v>
      </c>
      <c r="I15" s="60"/>
      <c r="J15" s="60"/>
      <c r="L15" s="42"/>
      <c r="M15" s="73"/>
    </row>
    <row r="16" spans="1:13" ht="5.0999999999999996" customHeight="1" x14ac:dyDescent="0.3">
      <c r="L16" s="42"/>
      <c r="M16" s="41"/>
    </row>
    <row r="17" spans="1:13" ht="16.5" x14ac:dyDescent="0.35">
      <c r="A17" s="8" t="str">
        <f>IF(C5=Довідник!H3,Довідник!H6,Довідник!H5)</f>
        <v>Країни, де буде діяти гарантія (зробить помітку):</v>
      </c>
      <c r="F17" s="21"/>
      <c r="L17" s="42" t="s">
        <v>59</v>
      </c>
      <c r="M17" s="44" t="s">
        <v>174</v>
      </c>
    </row>
    <row r="18" spans="1:13" ht="5.0999999999999996" customHeight="1" x14ac:dyDescent="0.3">
      <c r="L18" s="42"/>
      <c r="M18" s="41"/>
    </row>
    <row r="19" spans="1:13" ht="12" customHeight="1" x14ac:dyDescent="0.3">
      <c r="A19" s="1"/>
      <c r="B19" s="17" t="str">
        <f>IF($C$5=Довідник!$H$3,Довідник!K2,Довідник!J2)</f>
        <v>країни ЄС</v>
      </c>
      <c r="C19" s="1"/>
      <c r="D19" s="1"/>
      <c r="E19" s="17" t="str">
        <f>IF($C$5=Довідник!$H$3,Довідник!K6,Довідник!J6)</f>
        <v>Північна Македонія</v>
      </c>
      <c r="F19" s="1"/>
      <c r="G19" s="1"/>
      <c r="H19" s="1"/>
      <c r="I19" s="17" t="str">
        <f>IF($C$5=Довідник!$H$3,Довідник!K10,Довідник!J10)</f>
        <v>Україна</v>
      </c>
      <c r="J19" s="1"/>
      <c r="L19" s="42" t="s">
        <v>60</v>
      </c>
      <c r="M19" s="44" t="s">
        <v>175</v>
      </c>
    </row>
    <row r="20" spans="1:13" ht="12" customHeight="1" x14ac:dyDescent="0.3">
      <c r="A20" s="1"/>
      <c r="B20" s="17" t="str">
        <f>IF($C$5=Довідник!$H$3,Довідник!K3,Довідник!J3)</f>
        <v xml:space="preserve">Андорра </v>
      </c>
      <c r="C20" s="2"/>
      <c r="D20" s="1"/>
      <c r="E20" s="17" t="str">
        <f>IF($C$5=Довідник!$H$3,Довідник!K7,Довідник!J7)</f>
        <v>Сан-Марино</v>
      </c>
      <c r="F20" s="2"/>
      <c r="G20" s="2"/>
      <c r="H20" s="2"/>
      <c r="I20" s="17" t="str">
        <f>IF($C$5=Довідник!$H$3,Довідник!K11,Довідник!J11)</f>
        <v>Швейцарія</v>
      </c>
      <c r="J20" s="2"/>
      <c r="L20" s="42"/>
      <c r="M20" s="41"/>
    </row>
    <row r="21" spans="1:13" ht="12" customHeight="1" x14ac:dyDescent="0.3">
      <c r="A21" s="1"/>
      <c r="B21" s="17" t="str">
        <f>IF($C$5=Довідник!$H$3,Довідник!K4,Довідник!J4)</f>
        <v>Ісландія</v>
      </c>
      <c r="C21" s="2"/>
      <c r="D21" s="1"/>
      <c r="E21" s="17" t="str">
        <f>IF($C$5=Довідник!$H$3,Довідник!K8,Довідник!J8)</f>
        <v>Сербія</v>
      </c>
      <c r="F21" s="2"/>
      <c r="G21" s="2"/>
      <c r="H21" s="2"/>
      <c r="I21" s="17" t="str">
        <f>IF($C$5=Довідник!$H$3,Довідник!K12,Довідник!J12)</f>
        <v>Великобританія та Північна Ірландія</v>
      </c>
      <c r="J21" s="2"/>
      <c r="L21" s="42" t="s">
        <v>61</v>
      </c>
      <c r="M21" s="41" t="s">
        <v>176</v>
      </c>
    </row>
    <row r="22" spans="1:13" ht="12" customHeight="1" x14ac:dyDescent="0.3">
      <c r="A22" s="1"/>
      <c r="B22" s="17" t="str">
        <f>IF($C$5=Довідник!$H$3,Довідник!K5,Довідник!J5)</f>
        <v>Норвегія</v>
      </c>
      <c r="C22" s="2"/>
      <c r="D22" s="1"/>
      <c r="E22" s="17" t="str">
        <f>IF($C$5=Довідник!$H$3,Довідник!K9,Довідник!J9)</f>
        <v>Туреччина</v>
      </c>
      <c r="F22" s="2"/>
      <c r="G22" s="2"/>
      <c r="H22" s="2"/>
      <c r="J22" s="2"/>
      <c r="L22" s="42" t="s">
        <v>62</v>
      </c>
      <c r="M22" s="41" t="s">
        <v>177</v>
      </c>
    </row>
    <row r="23" spans="1:13" ht="5.0999999999999996" customHeight="1" x14ac:dyDescent="0.3">
      <c r="A23" s="1"/>
      <c r="B23" s="17"/>
      <c r="C23" s="2"/>
      <c r="D23" s="1"/>
      <c r="E23" s="17"/>
      <c r="F23" s="2"/>
      <c r="G23" s="2"/>
      <c r="H23" s="2"/>
      <c r="J23" s="2"/>
      <c r="L23" s="42"/>
      <c r="M23" s="41"/>
    </row>
    <row r="24" spans="1:13" ht="15.75" customHeight="1" x14ac:dyDescent="0.3">
      <c r="A24" s="5" t="s">
        <v>35</v>
      </c>
      <c r="E24" s="29"/>
      <c r="I24" s="18" t="s">
        <v>39</v>
      </c>
      <c r="J24" s="31"/>
      <c r="L24" s="42" t="s">
        <v>63</v>
      </c>
      <c r="M24" s="73" t="s">
        <v>178</v>
      </c>
    </row>
    <row r="25" spans="1:13" ht="5.0999999999999996" customHeight="1" x14ac:dyDescent="0.3">
      <c r="L25" s="42"/>
      <c r="M25" s="73"/>
    </row>
    <row r="26" spans="1:13" ht="16.5" x14ac:dyDescent="0.3">
      <c r="A26" s="5" t="s">
        <v>36</v>
      </c>
      <c r="E26" s="30"/>
      <c r="G26" s="18" t="s">
        <v>40</v>
      </c>
      <c r="H26" s="19"/>
      <c r="I26" s="50"/>
      <c r="J26" s="50"/>
      <c r="L26" s="42"/>
      <c r="M26" s="73"/>
    </row>
    <row r="27" spans="1:13" ht="5.0999999999999996" customHeight="1" x14ac:dyDescent="0.3">
      <c r="E27" s="33"/>
      <c r="G27" s="18"/>
      <c r="H27" s="19"/>
      <c r="I27" s="34"/>
      <c r="J27" s="34"/>
      <c r="L27" s="42"/>
      <c r="M27" s="73"/>
    </row>
    <row r="28" spans="1:13" ht="16.5" x14ac:dyDescent="0.3">
      <c r="A28" s="5" t="s">
        <v>114</v>
      </c>
      <c r="E28" s="28"/>
      <c r="G28" s="6" t="s">
        <v>113</v>
      </c>
      <c r="I28" s="57"/>
      <c r="J28" s="58"/>
      <c r="L28" s="42"/>
      <c r="M28" s="73"/>
    </row>
    <row r="29" spans="1:13" ht="5.0999999999999996" customHeight="1" x14ac:dyDescent="0.3">
      <c r="L29" s="42"/>
      <c r="M29" s="41"/>
    </row>
    <row r="30" spans="1:13" ht="16.5" x14ac:dyDescent="0.3">
      <c r="A30" s="5" t="s">
        <v>96</v>
      </c>
      <c r="I30" s="51"/>
      <c r="J30" s="52"/>
      <c r="L30" s="42" t="s">
        <v>64</v>
      </c>
      <c r="M30" s="73" t="s">
        <v>179</v>
      </c>
    </row>
    <row r="31" spans="1:13" ht="5.0999999999999996" customHeight="1" x14ac:dyDescent="0.3">
      <c r="L31" s="42"/>
      <c r="M31" s="73"/>
    </row>
    <row r="32" spans="1:13" ht="16.5" x14ac:dyDescent="0.3">
      <c r="A32" s="5" t="s">
        <v>97</v>
      </c>
      <c r="I32" s="51"/>
      <c r="J32" s="52"/>
      <c r="L32" s="42"/>
      <c r="M32" s="73"/>
    </row>
    <row r="33" spans="1:13" ht="5.0999999999999996" customHeight="1" x14ac:dyDescent="0.3">
      <c r="L33" s="42"/>
      <c r="M33" s="41"/>
    </row>
    <row r="34" spans="1:13" ht="16.5" x14ac:dyDescent="0.3">
      <c r="A34" s="5" t="s">
        <v>99</v>
      </c>
      <c r="I34" s="51"/>
      <c r="J34" s="52"/>
      <c r="L34" s="42" t="s">
        <v>65</v>
      </c>
      <c r="M34" s="73" t="s">
        <v>180</v>
      </c>
    </row>
    <row r="35" spans="1:13" ht="5.0999999999999996" customHeight="1" x14ac:dyDescent="0.3">
      <c r="L35" s="34"/>
      <c r="M35" s="73"/>
    </row>
    <row r="36" spans="1:13" x14ac:dyDescent="0.3">
      <c r="A36" s="5" t="s">
        <v>102</v>
      </c>
      <c r="I36" s="51"/>
      <c r="J36" s="52"/>
      <c r="L36" s="34"/>
      <c r="M36" s="73"/>
    </row>
    <row r="37" spans="1:13" ht="5.0999999999999996" customHeight="1" x14ac:dyDescent="0.3"/>
    <row r="38" spans="1:13" ht="28.5" customHeight="1" x14ac:dyDescent="0.3">
      <c r="A38" s="72" t="s">
        <v>41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3" ht="5.0999999999999996" customHeight="1" x14ac:dyDescent="0.3"/>
    <row r="40" spans="1:13" ht="16.5" x14ac:dyDescent="0.35">
      <c r="A40" s="8" t="s">
        <v>87</v>
      </c>
    </row>
    <row r="41" spans="1:13" x14ac:dyDescent="0.3">
      <c r="A41" s="61"/>
      <c r="B41" s="62"/>
      <c r="C41" s="62"/>
      <c r="D41" s="62"/>
      <c r="E41" s="62"/>
      <c r="F41" s="62"/>
      <c r="G41" s="62"/>
      <c r="H41" s="62"/>
      <c r="I41" s="62"/>
      <c r="J41" s="63"/>
    </row>
    <row r="42" spans="1:13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6"/>
    </row>
    <row r="43" spans="1:13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9"/>
    </row>
    <row r="44" spans="1:13" ht="5.0999999999999996" customHeight="1" x14ac:dyDescent="0.3"/>
    <row r="45" spans="1:13" x14ac:dyDescent="0.3">
      <c r="A45" s="7" t="s">
        <v>4</v>
      </c>
      <c r="E45" s="54"/>
      <c r="F45" s="55"/>
      <c r="G45" s="55"/>
      <c r="H45" s="55"/>
      <c r="I45" s="55"/>
      <c r="J45" s="56"/>
    </row>
    <row r="46" spans="1:13" ht="5.0999999999999996" customHeight="1" x14ac:dyDescent="0.3"/>
    <row r="47" spans="1:13" x14ac:dyDescent="0.3">
      <c r="G47" s="6" t="s">
        <v>3</v>
      </c>
      <c r="I47" s="70"/>
      <c r="J47" s="71"/>
    </row>
  </sheetData>
  <sheetProtection algorithmName="SHA-512" hashValue="8lIpCxoGSnrvATlFSlQCfg9pf6JxVGgp+qeDsnhZBpZmIUKbseI+utuA4NnvVkBo0ddjj+IbYnpnQajFAKCqGA==" saltValue="bxAklJDON58fFCIpLuRmWQ==" spinCount="100000" sheet="1" objects="1" scenarios="1" selectLockedCells="1"/>
  <mergeCells count="23">
    <mergeCell ref="M30:M32"/>
    <mergeCell ref="M34:M36"/>
    <mergeCell ref="M5:M7"/>
    <mergeCell ref="M13:M15"/>
    <mergeCell ref="M24:M28"/>
    <mergeCell ref="I36:J36"/>
    <mergeCell ref="I15:J15"/>
    <mergeCell ref="A41:J43"/>
    <mergeCell ref="I47:J47"/>
    <mergeCell ref="E45:J45"/>
    <mergeCell ref="I28:J28"/>
    <mergeCell ref="A38:J38"/>
    <mergeCell ref="I30:J30"/>
    <mergeCell ref="I32:J32"/>
    <mergeCell ref="I11:J11"/>
    <mergeCell ref="I13:J13"/>
    <mergeCell ref="I26:J26"/>
    <mergeCell ref="I34:J34"/>
    <mergeCell ref="A4:J4"/>
    <mergeCell ref="C7:J7"/>
    <mergeCell ref="C9:D9"/>
    <mergeCell ref="C5:J5"/>
    <mergeCell ref="I9:J9"/>
  </mergeCells>
  <pageMargins left="0.59055118110236227" right="0.59055118110236227" top="0.59055118110236227" bottom="0.59055118110236227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</xdr:col>
                    <xdr:colOff>0</xdr:colOff>
                    <xdr:row>17</xdr:row>
                    <xdr:rowOff>28575</xdr:rowOff>
                  </from>
                  <to>
                    <xdr:col>2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>
                  <from>
                    <xdr:col>2</xdr:col>
                    <xdr:colOff>0</xdr:colOff>
                    <xdr:row>18</xdr:row>
                    <xdr:rowOff>114300</xdr:rowOff>
                  </from>
                  <to>
                    <xdr:col>2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>
                  <from>
                    <xdr:col>2</xdr:col>
                    <xdr:colOff>0</xdr:colOff>
                    <xdr:row>19</xdr:row>
                    <xdr:rowOff>114300</xdr:rowOff>
                  </from>
                  <to>
                    <xdr:col>2</xdr:col>
                    <xdr:colOff>304800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>
                  <from>
                    <xdr:col>2</xdr:col>
                    <xdr:colOff>0</xdr:colOff>
                    <xdr:row>20</xdr:row>
                    <xdr:rowOff>114300</xdr:rowOff>
                  </from>
                  <to>
                    <xdr:col>2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>
                  <from>
                    <xdr:col>5</xdr:col>
                    <xdr:colOff>0</xdr:colOff>
                    <xdr:row>17</xdr:row>
                    <xdr:rowOff>28575</xdr:rowOff>
                  </from>
                  <to>
                    <xdr:col>5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Check Box 14">
              <controlPr defaultSize="0" autoFill="0" autoLine="0" autoPict="0">
                <anchor>
                  <from>
                    <xdr:col>5</xdr:col>
                    <xdr:colOff>0</xdr:colOff>
                    <xdr:row>18</xdr:row>
                    <xdr:rowOff>114300</xdr:rowOff>
                  </from>
                  <to>
                    <xdr:col>5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>
                  <from>
                    <xdr:col>5</xdr:col>
                    <xdr:colOff>0</xdr:colOff>
                    <xdr:row>19</xdr:row>
                    <xdr:rowOff>114300</xdr:rowOff>
                  </from>
                  <to>
                    <xdr:col>5</xdr:col>
                    <xdr:colOff>304800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>
                  <from>
                    <xdr:col>5</xdr:col>
                    <xdr:colOff>0</xdr:colOff>
                    <xdr:row>20</xdr:row>
                    <xdr:rowOff>114300</xdr:rowOff>
                  </from>
                  <to>
                    <xdr:col>5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>
                  <from>
                    <xdr:col>9</xdr:col>
                    <xdr:colOff>0</xdr:colOff>
                    <xdr:row>17</xdr:row>
                    <xdr:rowOff>28575</xdr:rowOff>
                  </from>
                  <to>
                    <xdr:col>9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Check Box 26">
              <controlPr defaultSize="0" autoFill="0" autoLine="0" autoPict="0">
                <anchor>
                  <from>
                    <xdr:col>9</xdr:col>
                    <xdr:colOff>0</xdr:colOff>
                    <xdr:row>18</xdr:row>
                    <xdr:rowOff>114300</xdr:rowOff>
                  </from>
                  <to>
                    <xdr:col>9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Check Box 27">
              <controlPr defaultSize="0" autoFill="0" autoLine="0" autoPict="0">
                <anchor>
                  <from>
                    <xdr:col>9</xdr:col>
                    <xdr:colOff>0</xdr:colOff>
                    <xdr:row>19</xdr:row>
                    <xdr:rowOff>114300</xdr:rowOff>
                  </from>
                  <to>
                    <xdr:col>9</xdr:col>
                    <xdr:colOff>304800</xdr:colOff>
                    <xdr:row>21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761A188-3183-40C4-9CD9-1DC70FAFD03B}">
            <xm:f>$I$30=Довідник!$M$2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A32 I32:J32 A34 I34:J34 A36 I36:J36</xm:sqref>
        </x14:conditionalFormatting>
        <x14:conditionalFormatting xmlns:xm="http://schemas.microsoft.com/office/excel/2006/main">
          <x14:cfRule type="expression" priority="3" id="{383D4C34-9D0E-4DE8-B66C-C72235B26E58}">
            <xm:f>$E$26=Довідник!$G$4</xm:f>
            <x14:dxf>
              <font>
                <color theme="1"/>
              </font>
            </x14:dxf>
          </x14:cfRule>
          <xm:sqref>G26:G28</xm:sqref>
        </x14:conditionalFormatting>
        <x14:conditionalFormatting xmlns:xm="http://schemas.microsoft.com/office/excel/2006/main">
          <x14:cfRule type="expression" priority="5" id="{6F706290-A6EE-44B2-A391-72E100EF3CFA}">
            <xm:f>$E$24=Довідник!$G$2</xm:f>
            <x14:dxf>
              <font>
                <color auto="1"/>
              </font>
            </x14:dxf>
          </x14:cfRule>
          <xm:sqref>I24</xm:sqref>
        </x14:conditionalFormatting>
        <x14:conditionalFormatting xmlns:xm="http://schemas.microsoft.com/office/excel/2006/main">
          <x14:cfRule type="expression" priority="4" id="{2D05007B-6EA0-46D3-AA70-CA4A3F7D939D}">
            <xm:f>$E$26=Довідник!$G$4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I26:J26 I28:J28</xm:sqref>
        </x14:conditionalFormatting>
        <x14:conditionalFormatting xmlns:xm="http://schemas.microsoft.com/office/excel/2006/main">
          <x14:cfRule type="expression" priority="6" id="{CF36D14A-CB69-4D8D-855A-D9249FAE7C50}">
            <xm:f>$E$24=Довідник!$G$2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J24</xm:sqref>
        </x14:conditionalFormatting>
        <x14:conditionalFormatting xmlns:xm="http://schemas.microsoft.com/office/excel/2006/main">
          <x14:cfRule type="expression" priority="1" id="{B983A295-DF2A-44C2-932B-80C838718CE6}">
            <xm:f>$C$5=Довідник!$H$3</xm:f>
            <x14:dxf>
              <font>
                <color auto="1"/>
              </font>
            </x14:dxf>
          </x14:cfRule>
          <xm:sqref>L4:M36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B6239BBD-502E-4B14-9380-1241DC4A71AF}">
          <x14:formula1>
            <xm:f>Довідник!$C$2:$C$6</xm:f>
          </x14:formula1>
          <xm:sqref>I28:J28</xm:sqref>
        </x14:dataValidation>
        <x14:dataValidation type="list" allowBlank="1" showInputMessage="1" showErrorMessage="1" xr:uid="{618AA970-B9CA-4193-99C8-B1E05BC33A89}">
          <x14:formula1>
            <xm:f>Довідник!$D$2:$D$3</xm:f>
          </x14:formula1>
          <xm:sqref>I9:J9</xm:sqref>
        </x14:dataValidation>
        <x14:dataValidation type="list" allowBlank="1" showInputMessage="1" showErrorMessage="1" xr:uid="{F627F376-B58A-430C-8C5F-18AB6AB93405}">
          <x14:formula1>
            <xm:f>Довідник!$G$4:$G$5</xm:f>
          </x14:formula1>
          <xm:sqref>E26:E27</xm:sqref>
        </x14:dataValidation>
        <x14:dataValidation type="list" allowBlank="1" showInputMessage="1" showErrorMessage="1" xr:uid="{E47D9928-878A-4149-B449-0A49F7045DFE}">
          <x14:formula1>
            <xm:f>Довідник!$G$2:$G$3</xm:f>
          </x14:formula1>
          <xm:sqref>E24</xm:sqref>
        </x14:dataValidation>
        <x14:dataValidation type="list" allowBlank="1" showInputMessage="1" showErrorMessage="1" xr:uid="{0E77B721-B088-48DB-B3CF-7CAED1DB19DF}">
          <x14:formula1>
            <xm:f>Довідник!$H$2:$H$3</xm:f>
          </x14:formula1>
          <xm:sqref>C5:J5</xm:sqref>
        </x14:dataValidation>
        <x14:dataValidation type="list" allowBlank="1" showInputMessage="1" showErrorMessage="1" xr:uid="{53594493-A2F6-45BC-BCFD-A594F1D15C72}">
          <x14:formula1>
            <xm:f>Довідник!$I$2:$I$17</xm:f>
          </x14:formula1>
          <xm:sqref>I15:J15</xm:sqref>
        </x14:dataValidation>
        <x14:dataValidation type="list" allowBlank="1" showInputMessage="1" showErrorMessage="1" xr:uid="{E2566080-9EDB-4C21-9C09-73242C1C8541}">
          <x14:formula1>
            <xm:f>Довідник!$M$2:$M$4</xm:f>
          </x14:formula1>
          <xm:sqref>I30:J30</xm:sqref>
        </x14:dataValidation>
        <x14:dataValidation type="list" allowBlank="1" showInputMessage="1" showErrorMessage="1" xr:uid="{A8FF9BC6-BC61-4ECA-B1B2-073E03A8FBC2}">
          <x14:formula1>
            <xm:f>Довідник!$N$2:$N$4</xm:f>
          </x14:formula1>
          <xm:sqref>I32:J32</xm:sqref>
        </x14:dataValidation>
        <x14:dataValidation type="list" allowBlank="1" showInputMessage="1" showErrorMessage="1" xr:uid="{843FF0D1-9934-418E-B1DF-A53FC6E05C0C}">
          <x14:formula1>
            <xm:f>Довідник!$O$2:$O$4</xm:f>
          </x14:formula1>
          <xm:sqref>I34:J34</xm:sqref>
        </x14:dataValidation>
        <x14:dataValidation type="list" allowBlank="1" showInputMessage="1" showErrorMessage="1" xr:uid="{94D88AC2-FB95-4D29-883C-5BAC7A307846}">
          <x14:formula1>
            <xm:f>Довідник!$P$2:$P$4</xm:f>
          </x14:formula1>
          <xm:sqref>I36:J36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A41C-F6BC-4C64-A9FF-502CDB5F6346}">
  <sheetPr codeName="Лист5">
    <pageSetUpPr fitToPage="1"/>
  </sheetPr>
  <dimension ref="A4:J31"/>
  <sheetViews>
    <sheetView showGridLines="0" workbookViewId="0">
      <selection activeCell="C9" sqref="C9:D9"/>
    </sheetView>
  </sheetViews>
  <sheetFormatPr defaultColWidth="9.140625" defaultRowHeight="15" x14ac:dyDescent="0.3"/>
  <cols>
    <col min="1" max="4" width="9.140625" style="5"/>
    <col min="5" max="5" width="9.140625" style="5" customWidth="1"/>
    <col min="6" max="7" width="9.140625" style="5"/>
    <col min="8" max="8" width="1.7109375" style="5" customWidth="1"/>
    <col min="9" max="9" width="9.140625" style="5"/>
    <col min="10" max="10" width="10.28515625" style="5" customWidth="1"/>
    <col min="11" max="16384" width="9.140625" style="5"/>
  </cols>
  <sheetData>
    <row r="4" spans="1:10" ht="16.5" x14ac:dyDescent="0.35">
      <c r="A4" s="53" t="s">
        <v>181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 x14ac:dyDescent="0.35">
      <c r="A5" s="53" t="str">
        <f>IF(Дані!B1=0,"",Дані!B1)</f>
        <v/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45.75" customHeight="1" x14ac:dyDescent="0.3">
      <c r="A6" s="83" t="str">
        <f>IF(AND(Дані!B1=Довідник!H2,Дані!B5=Довідник!D2),Довідник!S2,IF(AND(Дані!B1=Довідник!H2,Дані!B5=Довідник!D3),Довідник!S5,IF(AND(Дані!B1=Довідник!H3,Дані!B5=Довідник!D2),Довідник!S3,Довідник!S6)))</f>
        <v>Просимо Вас укласти договір забезпечення/гарантії сплати митних платежів у формі добровільного страхування відповідальності страхувальника перед митними органами.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6.5" x14ac:dyDescent="0.35">
      <c r="A7" s="5" t="s">
        <v>16</v>
      </c>
      <c r="B7" s="35"/>
      <c r="C7" s="77" t="str">
        <f>IF('Заява на отримання умов'!$C$7=0,"",'Заява на отримання умов'!$C$7)</f>
        <v/>
      </c>
      <c r="D7" s="78"/>
      <c r="E7" s="78"/>
      <c r="F7" s="78"/>
      <c r="G7" s="78"/>
      <c r="H7" s="78"/>
      <c r="I7" s="78"/>
      <c r="J7" s="79"/>
    </row>
    <row r="8" spans="1:10" ht="5.0999999999999996" customHeight="1" x14ac:dyDescent="0.35">
      <c r="B8" s="35"/>
      <c r="C8" s="36"/>
      <c r="D8" s="36"/>
      <c r="E8" s="36"/>
      <c r="F8" s="36"/>
      <c r="G8" s="36"/>
      <c r="H8" s="36"/>
      <c r="I8" s="36"/>
      <c r="J8" s="36"/>
    </row>
    <row r="9" spans="1:10" ht="16.5" x14ac:dyDescent="0.35">
      <c r="A9" s="7" t="s">
        <v>119</v>
      </c>
      <c r="B9" s="35"/>
      <c r="C9" s="82"/>
      <c r="D9" s="82"/>
      <c r="E9" s="36"/>
      <c r="F9" s="36"/>
      <c r="G9" s="6" t="s">
        <v>115</v>
      </c>
      <c r="H9" s="36"/>
      <c r="I9" s="57"/>
      <c r="J9" s="58"/>
    </row>
    <row r="10" spans="1:10" ht="5.0999999999999996" customHeight="1" x14ac:dyDescent="0.35">
      <c r="B10" s="35"/>
      <c r="C10" s="36"/>
      <c r="D10" s="36"/>
      <c r="E10" s="36"/>
      <c r="F10" s="36"/>
      <c r="G10" s="36"/>
      <c r="H10" s="36"/>
      <c r="I10" s="36"/>
      <c r="J10" s="36"/>
    </row>
    <row r="11" spans="1:10" ht="16.5" x14ac:dyDescent="0.35">
      <c r="A11" s="5" t="s">
        <v>120</v>
      </c>
      <c r="B11" s="35"/>
      <c r="C11" s="57" t="s">
        <v>0</v>
      </c>
      <c r="D11" s="58"/>
      <c r="E11" s="6" t="s">
        <v>150</v>
      </c>
      <c r="F11" s="38"/>
      <c r="G11" s="6" t="s">
        <v>151</v>
      </c>
      <c r="I11" s="60"/>
      <c r="J11" s="60"/>
    </row>
    <row r="12" spans="1:10" ht="5.0999999999999996" customHeight="1" x14ac:dyDescent="0.35">
      <c r="B12" s="35"/>
      <c r="C12" s="36"/>
      <c r="D12" s="36"/>
      <c r="E12" s="36"/>
      <c r="F12" s="36"/>
      <c r="G12" s="36"/>
      <c r="H12" s="36"/>
      <c r="I12" s="36"/>
      <c r="J12" s="36"/>
    </row>
    <row r="13" spans="1:10" x14ac:dyDescent="0.3">
      <c r="A13" s="5" t="s">
        <v>152</v>
      </c>
      <c r="C13" s="54"/>
      <c r="D13" s="55"/>
      <c r="E13" s="55"/>
      <c r="F13" s="55"/>
      <c r="G13" s="55"/>
      <c r="H13" s="55"/>
      <c r="I13" s="55"/>
      <c r="J13" s="56"/>
    </row>
    <row r="14" spans="1:10" ht="5.0999999999999996" customHeight="1" x14ac:dyDescent="0.3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5" t="s">
        <v>154</v>
      </c>
      <c r="C15" s="84"/>
      <c r="D15" s="84"/>
      <c r="E15" s="84"/>
      <c r="G15" s="6" t="s">
        <v>155</v>
      </c>
      <c r="I15" s="80"/>
      <c r="J15" s="80"/>
    </row>
    <row r="16" spans="1:10" ht="5.0999999999999996" customHeight="1" x14ac:dyDescent="0.3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5" t="s">
        <v>191</v>
      </c>
      <c r="C17" s="59"/>
      <c r="D17" s="59"/>
      <c r="E17" s="59"/>
      <c r="G17" s="24" t="s">
        <v>160</v>
      </c>
      <c r="I17" s="59"/>
      <c r="J17" s="59"/>
    </row>
    <row r="18" spans="1:10" ht="5.0999999999999996" customHeight="1" x14ac:dyDescent="0.3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x14ac:dyDescent="0.3">
      <c r="A19" s="5" t="s">
        <v>161</v>
      </c>
      <c r="C19" s="74"/>
      <c r="D19" s="75"/>
      <c r="E19" s="76"/>
      <c r="I19" s="6" t="s">
        <v>188</v>
      </c>
      <c r="J19" s="30"/>
    </row>
    <row r="20" spans="1:10" ht="5.0999999999999996" customHeight="1" x14ac:dyDescent="0.35"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6.5" x14ac:dyDescent="0.35">
      <c r="A21" s="5" t="s">
        <v>88</v>
      </c>
      <c r="C21" s="81"/>
      <c r="D21" s="81"/>
      <c r="E21" s="81"/>
      <c r="F21" s="45"/>
      <c r="G21" s="6" t="s">
        <v>168</v>
      </c>
      <c r="H21" s="35"/>
      <c r="I21" s="60"/>
      <c r="J21" s="60"/>
    </row>
    <row r="22" spans="1:10" ht="5.0999999999999996" customHeight="1" x14ac:dyDescent="0.35"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6.5" x14ac:dyDescent="0.35">
      <c r="A23" s="5" t="s">
        <v>189</v>
      </c>
      <c r="B23" s="35"/>
      <c r="C23" s="35"/>
      <c r="D23" s="35"/>
      <c r="E23" s="35"/>
      <c r="F23" s="35"/>
      <c r="G23" s="6" t="str">
        <f>IF(Дані!B1=Довідник!H3,Довідник!B2,Довідник!B3)</f>
        <v>EUR</v>
      </c>
      <c r="H23" s="35"/>
      <c r="I23" s="85"/>
      <c r="J23" s="86"/>
    </row>
    <row r="24" spans="1:10" ht="5.0999999999999996" customHeight="1" x14ac:dyDescent="0.3"/>
    <row r="25" spans="1:10" x14ac:dyDescent="0.3">
      <c r="A25" s="5" t="s">
        <v>184</v>
      </c>
    </row>
    <row r="26" spans="1:10" x14ac:dyDescent="0.3">
      <c r="A26" s="61"/>
      <c r="B26" s="62"/>
      <c r="C26" s="62"/>
      <c r="D26" s="62"/>
      <c r="E26" s="62"/>
      <c r="F26" s="62"/>
      <c r="G26" s="62"/>
      <c r="H26" s="62"/>
      <c r="I26" s="62"/>
      <c r="J26" s="63"/>
    </row>
    <row r="27" spans="1:10" x14ac:dyDescent="0.3">
      <c r="A27" s="67"/>
      <c r="B27" s="68"/>
      <c r="C27" s="68"/>
      <c r="D27" s="68"/>
      <c r="E27" s="68"/>
      <c r="F27" s="68"/>
      <c r="G27" s="68"/>
      <c r="H27" s="68"/>
      <c r="I27" s="68"/>
      <c r="J27" s="69"/>
    </row>
    <row r="28" spans="1:10" ht="5.0999999999999996" customHeight="1" x14ac:dyDescent="0.3"/>
    <row r="29" spans="1:10" x14ac:dyDescent="0.3">
      <c r="A29" s="7" t="s">
        <v>4</v>
      </c>
      <c r="E29" s="54"/>
      <c r="F29" s="55"/>
      <c r="G29" s="55"/>
      <c r="H29" s="55"/>
      <c r="I29" s="55"/>
      <c r="J29" s="56"/>
    </row>
    <row r="30" spans="1:10" ht="5.0999999999999996" customHeight="1" x14ac:dyDescent="0.3"/>
    <row r="31" spans="1:10" x14ac:dyDescent="0.3">
      <c r="G31" s="6" t="s">
        <v>3</v>
      </c>
      <c r="I31" s="70"/>
      <c r="J31" s="71"/>
    </row>
  </sheetData>
  <sheetProtection algorithmName="SHA-512" hashValue="1gkxTtmEUwvC63xdtiA1c0ZSL2oHPzOhV7ux2tg4hn9Q9bYaod59cFa6lIfeoE6xs3b+SeNuTID8zkohAJB6bg==" saltValue="BiVpkGYOE15jWUFSgqqF3g==" spinCount="100000" sheet="1" objects="1" scenarios="1" selectLockedCells="1"/>
  <mergeCells count="20">
    <mergeCell ref="I31:J31"/>
    <mergeCell ref="A5:J5"/>
    <mergeCell ref="I9:J9"/>
    <mergeCell ref="C9:D9"/>
    <mergeCell ref="C11:D11"/>
    <mergeCell ref="I11:J11"/>
    <mergeCell ref="C13:J13"/>
    <mergeCell ref="A6:J6"/>
    <mergeCell ref="C15:E15"/>
    <mergeCell ref="A26:J27"/>
    <mergeCell ref="E29:J29"/>
    <mergeCell ref="I23:J23"/>
    <mergeCell ref="C17:E17"/>
    <mergeCell ref="I17:J17"/>
    <mergeCell ref="I21:J21"/>
    <mergeCell ref="C19:E19"/>
    <mergeCell ref="A4:J4"/>
    <mergeCell ref="C7:J7"/>
    <mergeCell ref="I15:J15"/>
    <mergeCell ref="C21:E21"/>
  </mergeCells>
  <dataValidations count="1">
    <dataValidation type="textLength" operator="equal" allowBlank="1" showInputMessage="1" showErrorMessage="1" prompt="формат UA000000" sqref="I21:J21" xr:uid="{214A6C2C-F386-4C07-B445-EA0844A12ADE}">
      <formula1>8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5D1E96E-818D-4F95-9982-0D7935A10AF5}">
            <xm:f>Дані!$B$5=Довідник!$D$3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A21:XFD23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AF045F8-4A20-4CB2-BC2A-80FFB60B9258}">
          <x14:formula1>
            <xm:f>Довідник!$Q$2:$Q$3</xm:f>
          </x14:formula1>
          <xm:sqref>C9:D9</xm:sqref>
        </x14:dataValidation>
        <x14:dataValidation type="list" allowBlank="1" showInputMessage="1" showErrorMessage="1" xr:uid="{72D01D65-921F-4D2F-999C-B534D83C3F01}">
          <x14:formula1>
            <xm:f>Довідник!$R$2:$R$38</xm:f>
          </x14:formula1>
          <xm:sqref>C11:D11</xm:sqref>
        </x14:dataValidation>
        <x14:dataValidation type="list" allowBlank="1" showInputMessage="1" showErrorMessage="1" xr:uid="{315BDA36-484A-4A57-BD63-0183F00DFA92}">
          <x14:formula1>
            <xm:f>Довідник!$L$2:$L$4</xm:f>
          </x14:formula1>
          <xm:sqref>C21:E21</xm:sqref>
        </x14:dataValidation>
        <x14:dataValidation type="list" allowBlank="1" showInputMessage="1" showErrorMessage="1" xr:uid="{5994273E-2BAE-4343-8892-F1312CD66186}">
          <x14:formula1>
            <xm:f>Довідник!$G$2:$G$3</xm:f>
          </x14:formula1>
          <xm:sqref>J19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7BD7-B74A-4265-AE00-9CF7C976A333}">
  <sheetPr codeName="Лист2"/>
  <dimension ref="A1:E39"/>
  <sheetViews>
    <sheetView workbookViewId="0">
      <selection activeCell="D1" sqref="D1:E11"/>
    </sheetView>
  </sheetViews>
  <sheetFormatPr defaultRowHeight="15" x14ac:dyDescent="0.25"/>
  <cols>
    <col min="1" max="1" width="43.28515625" style="9" bestFit="1" customWidth="1"/>
    <col min="2" max="2" width="55.42578125" style="9" bestFit="1" customWidth="1"/>
    <col min="4" max="4" width="20.5703125" customWidth="1"/>
    <col min="5" max="5" width="13.7109375" customWidth="1"/>
  </cols>
  <sheetData>
    <row r="1" spans="1:5" x14ac:dyDescent="0.25">
      <c r="A1" s="11" t="s">
        <v>86</v>
      </c>
      <c r="B1" s="11">
        <f>'Заява на отримання умов'!C5</f>
        <v>0</v>
      </c>
      <c r="D1" s="46" t="str">
        <f>IF(B1=Довідник!H3,"UA01","країни ЄС")</f>
        <v>країни ЄС</v>
      </c>
      <c r="E1" s="16" t="b">
        <v>0</v>
      </c>
    </row>
    <row r="2" spans="1:5" x14ac:dyDescent="0.25">
      <c r="A2" s="11" t="s">
        <v>16</v>
      </c>
      <c r="B2" s="11">
        <f>'Заява на отримання умов'!C7</f>
        <v>0</v>
      </c>
      <c r="D2" s="47" t="str">
        <f>IF(B1=Довідник!H3,"UA02","AD")</f>
        <v>AD</v>
      </c>
      <c r="E2" s="16" t="b">
        <v>0</v>
      </c>
    </row>
    <row r="3" spans="1:5" x14ac:dyDescent="0.25">
      <c r="A3" s="11" t="s">
        <v>15</v>
      </c>
      <c r="B3" s="11">
        <f>'Заява на отримання умов'!C9</f>
        <v>0</v>
      </c>
      <c r="D3" s="46" t="str">
        <f>IF(B1=Довідник!H3,"UA03","IS")</f>
        <v>IS</v>
      </c>
      <c r="E3" s="16" t="b">
        <v>0</v>
      </c>
    </row>
    <row r="4" spans="1:5" x14ac:dyDescent="0.25">
      <c r="A4" s="11" t="s">
        <v>20</v>
      </c>
      <c r="B4" s="11">
        <f>'Заява на отримання умов'!I28</f>
        <v>0</v>
      </c>
      <c r="D4" s="46" t="str">
        <f>IF(B1=Довідник!H3,"UA04","NO")</f>
        <v>NO</v>
      </c>
      <c r="E4" s="16" t="b">
        <v>0</v>
      </c>
    </row>
    <row r="5" spans="1:5" x14ac:dyDescent="0.25">
      <c r="A5" s="11" t="s">
        <v>26</v>
      </c>
      <c r="B5" s="11">
        <f>'Заява на отримання умов'!I9</f>
        <v>0</v>
      </c>
      <c r="D5" s="46" t="str">
        <f>IF(B1=Довідник!H3,"UA05","MK")</f>
        <v>MK</v>
      </c>
      <c r="E5" s="16" t="b">
        <v>0</v>
      </c>
    </row>
    <row r="6" spans="1:5" x14ac:dyDescent="0.25">
      <c r="A6" s="11" t="str">
        <f>'Заява на отримання умов'!A11</f>
        <v>Сума загальної гарантії (референтна сума):</v>
      </c>
      <c r="B6" s="13">
        <f>'Заява на отримання умов'!I11</f>
        <v>0</v>
      </c>
      <c r="D6" s="47" t="str">
        <f>IF(B1=Довідник!H3,"UA06","SM")</f>
        <v>SM</v>
      </c>
      <c r="E6" s="16" t="b">
        <v>0</v>
      </c>
    </row>
    <row r="7" spans="1:5" x14ac:dyDescent="0.25">
      <c r="A7" s="11" t="str">
        <f>'Заява на отримання умов'!A13</f>
        <v>Середня сума митних платежів по декларації:</v>
      </c>
      <c r="B7" s="13">
        <f>'Заява на отримання умов'!I13</f>
        <v>0</v>
      </c>
      <c r="D7" s="46" t="str">
        <f>IF(B1=Довідник!H3,"UA07","RS")</f>
        <v>RS</v>
      </c>
      <c r="E7" s="16" t="b">
        <v>0</v>
      </c>
    </row>
    <row r="8" spans="1:5" x14ac:dyDescent="0.25">
      <c r="A8" s="11" t="s">
        <v>42</v>
      </c>
      <c r="B8" s="14">
        <f>'Заява на отримання умов'!E15</f>
        <v>0</v>
      </c>
      <c r="D8" s="46" t="str">
        <f>IF(B1=Довідник!H3,"UA08","TR")</f>
        <v>TR</v>
      </c>
      <c r="E8" s="16" t="b">
        <v>0</v>
      </c>
    </row>
    <row r="9" spans="1:5" x14ac:dyDescent="0.25">
      <c r="A9" s="11" t="s">
        <v>68</v>
      </c>
      <c r="B9" s="11">
        <f>'Заява на отримання умов'!I15</f>
        <v>0</v>
      </c>
      <c r="D9" s="46" t="str">
        <f>IF(B1=Довідник!H3,"UA09","UA")</f>
        <v>UA</v>
      </c>
      <c r="E9" s="16" t="b">
        <v>0</v>
      </c>
    </row>
    <row r="10" spans="1:5" x14ac:dyDescent="0.25">
      <c r="A10" s="11" t="s">
        <v>43</v>
      </c>
      <c r="B10" s="20">
        <f>'Заява на отримання умов'!E28</f>
        <v>0</v>
      </c>
      <c r="D10" s="46" t="str">
        <f>IF(B1=Довідник!H3,"UA10","CH")</f>
        <v>CH</v>
      </c>
      <c r="E10" s="16" t="b">
        <v>0</v>
      </c>
    </row>
    <row r="11" spans="1:5" x14ac:dyDescent="0.25">
      <c r="A11" s="11" t="s">
        <v>45</v>
      </c>
      <c r="B11" s="11">
        <f>'Заява на отримання умов'!E24</f>
        <v>0</v>
      </c>
      <c r="D11" s="46" t="str">
        <f>IF(B1=Довідник!H3,"UA11","GB")</f>
        <v>GB</v>
      </c>
      <c r="E11" s="16" t="b">
        <v>0</v>
      </c>
    </row>
    <row r="12" spans="1:5" x14ac:dyDescent="0.25">
      <c r="A12" s="11" t="s">
        <v>46</v>
      </c>
      <c r="B12" s="11">
        <f>'Заява на отримання умов'!J24</f>
        <v>0</v>
      </c>
    </row>
    <row r="13" spans="1:5" x14ac:dyDescent="0.25">
      <c r="A13" s="11" t="s">
        <v>44</v>
      </c>
      <c r="B13" s="11">
        <f>'Заява на отримання умов'!E26</f>
        <v>0</v>
      </c>
    </row>
    <row r="14" spans="1:5" x14ac:dyDescent="0.25">
      <c r="A14" s="11" t="s">
        <v>47</v>
      </c>
      <c r="B14" s="11">
        <f>'Заява на отримання умов'!I26</f>
        <v>0</v>
      </c>
    </row>
    <row r="15" spans="1:5" x14ac:dyDescent="0.25">
      <c r="A15" s="27" t="s">
        <v>108</v>
      </c>
      <c r="B15" s="11">
        <f>'Заява на отримання умов'!I30</f>
        <v>0</v>
      </c>
    </row>
    <row r="16" spans="1:5" x14ac:dyDescent="0.25">
      <c r="A16" s="27" t="s">
        <v>109</v>
      </c>
      <c r="B16" s="11">
        <f>'Заява на отримання умов'!I32</f>
        <v>0</v>
      </c>
    </row>
    <row r="17" spans="1:2" x14ac:dyDescent="0.25">
      <c r="A17" s="11" t="s">
        <v>110</v>
      </c>
      <c r="B17" s="11">
        <f>'Заява на отримання умов'!I34</f>
        <v>0</v>
      </c>
    </row>
    <row r="18" spans="1:2" x14ac:dyDescent="0.25">
      <c r="A18" s="11" t="s">
        <v>111</v>
      </c>
      <c r="B18" s="11">
        <f>'Заява на отримання умов'!I36</f>
        <v>0</v>
      </c>
    </row>
    <row r="19" spans="1:2" x14ac:dyDescent="0.25">
      <c r="A19" s="11" t="s">
        <v>112</v>
      </c>
      <c r="B19" s="12">
        <f>'Заява на отримання умов'!A41</f>
        <v>0</v>
      </c>
    </row>
    <row r="20" spans="1:2" x14ac:dyDescent="0.25">
      <c r="A20" s="11" t="s">
        <v>163</v>
      </c>
      <c r="B20" s="11">
        <f>'Заява на отримання умов'!E45</f>
        <v>0</v>
      </c>
    </row>
    <row r="21" spans="1:2" x14ac:dyDescent="0.25">
      <c r="A21" s="11" t="s">
        <v>164</v>
      </c>
      <c r="B21" s="15">
        <f>'Заява на отримання умов'!I47</f>
        <v>0</v>
      </c>
    </row>
    <row r="23" spans="1:2" x14ac:dyDescent="0.25">
      <c r="A23" s="11" t="s">
        <v>153</v>
      </c>
      <c r="B23" s="11">
        <f>'Заява на видачу договору'!C9</f>
        <v>0</v>
      </c>
    </row>
    <row r="24" spans="1:2" x14ac:dyDescent="0.25">
      <c r="A24" s="11" t="s">
        <v>167</v>
      </c>
      <c r="B24" s="11">
        <f>'Заява на видачу договору'!I9</f>
        <v>0</v>
      </c>
    </row>
    <row r="25" spans="1:2" x14ac:dyDescent="0.25">
      <c r="A25" s="11" t="s">
        <v>120</v>
      </c>
      <c r="B25" s="11" t="str">
        <f>'Заява на видачу договору'!C11</f>
        <v>Україна</v>
      </c>
    </row>
    <row r="26" spans="1:2" x14ac:dyDescent="0.25">
      <c r="A26" s="11" t="s">
        <v>150</v>
      </c>
      <c r="B26" s="37">
        <f>'Заява на видачу договору'!F11</f>
        <v>0</v>
      </c>
    </row>
    <row r="27" spans="1:2" x14ac:dyDescent="0.25">
      <c r="A27" s="11" t="s">
        <v>151</v>
      </c>
      <c r="B27" s="11">
        <f>'Заява на видачу договору'!I11</f>
        <v>0</v>
      </c>
    </row>
    <row r="28" spans="1:2" x14ac:dyDescent="0.25">
      <c r="A28" s="11" t="s">
        <v>152</v>
      </c>
      <c r="B28" s="11">
        <f>'Заява на видачу договору'!C13</f>
        <v>0</v>
      </c>
    </row>
    <row r="29" spans="1:2" x14ac:dyDescent="0.25">
      <c r="A29" s="11" t="s">
        <v>154</v>
      </c>
      <c r="B29" s="11">
        <f>'Заява на видачу договору'!C15</f>
        <v>0</v>
      </c>
    </row>
    <row r="30" spans="1:2" x14ac:dyDescent="0.25">
      <c r="A30" s="11" t="s">
        <v>155</v>
      </c>
      <c r="B30" s="11">
        <f>'Заява на видачу договору'!I15</f>
        <v>0</v>
      </c>
    </row>
    <row r="31" spans="1:2" x14ac:dyDescent="0.25">
      <c r="A31" s="11" t="s">
        <v>159</v>
      </c>
      <c r="B31" s="11">
        <f>'Заява на видачу договору'!C17</f>
        <v>0</v>
      </c>
    </row>
    <row r="32" spans="1:2" x14ac:dyDescent="0.25">
      <c r="A32" s="11" t="s">
        <v>160</v>
      </c>
      <c r="B32" s="11">
        <f>'Заява на видачу договору'!I17</f>
        <v>0</v>
      </c>
    </row>
    <row r="33" spans="1:2" x14ac:dyDescent="0.25">
      <c r="A33" s="11" t="s">
        <v>161</v>
      </c>
      <c r="B33" s="11">
        <f>'Заява на видачу договору'!C19</f>
        <v>0</v>
      </c>
    </row>
    <row r="34" spans="1:2" x14ac:dyDescent="0.25">
      <c r="A34" s="11" t="s">
        <v>168</v>
      </c>
      <c r="B34" s="11">
        <f>'Заява на видачу договору'!I21</f>
        <v>0</v>
      </c>
    </row>
    <row r="35" spans="1:2" x14ac:dyDescent="0.25">
      <c r="A35" s="11" t="s">
        <v>89</v>
      </c>
      <c r="B35" s="11">
        <f>'Заява на видачу договору'!C21</f>
        <v>0</v>
      </c>
    </row>
    <row r="36" spans="1:2" x14ac:dyDescent="0.25">
      <c r="A36" s="11" t="s">
        <v>29</v>
      </c>
      <c r="B36" s="13">
        <f>'Заява на видачу договору'!I23</f>
        <v>0</v>
      </c>
    </row>
    <row r="37" spans="1:2" x14ac:dyDescent="0.25">
      <c r="A37" s="11" t="s">
        <v>162</v>
      </c>
      <c r="B37" s="12">
        <f>'Заява на видачу договору'!A26</f>
        <v>0</v>
      </c>
    </row>
    <row r="38" spans="1:2" x14ac:dyDescent="0.25">
      <c r="A38" s="11" t="s">
        <v>165</v>
      </c>
      <c r="B38" s="11">
        <f>'Заява на видачу договору'!E29</f>
        <v>0</v>
      </c>
    </row>
    <row r="39" spans="1:2" x14ac:dyDescent="0.25">
      <c r="A39" s="11" t="s">
        <v>166</v>
      </c>
      <c r="B39" s="15">
        <f>'Заява на видачу договору'!I31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AE9E-A343-4068-97AE-05F3206C9363}">
  <sheetPr codeName="Лист3"/>
  <dimension ref="A1:S38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RowHeight="14.85" customHeight="1" x14ac:dyDescent="0.25"/>
  <cols>
    <col min="1" max="1" width="15.7109375" customWidth="1"/>
    <col min="2" max="2" width="7.28515625" bestFit="1" customWidth="1"/>
    <col min="3" max="3" width="18.28515625" bestFit="1" customWidth="1"/>
    <col min="4" max="4" width="12.5703125" bestFit="1" customWidth="1"/>
    <col min="5" max="5" width="36.7109375" bestFit="1" customWidth="1"/>
    <col min="6" max="6" width="39.140625" bestFit="1" customWidth="1"/>
    <col min="7" max="7" width="14.42578125" bestFit="1" customWidth="1"/>
    <col min="8" max="8" width="55" bestFit="1" customWidth="1"/>
    <col min="9" max="9" width="14.28515625" customWidth="1"/>
    <col min="10" max="10" width="31.28515625" bestFit="1" customWidth="1"/>
    <col min="12" max="12" width="65.28515625" bestFit="1" customWidth="1"/>
    <col min="13" max="14" width="42.7109375" bestFit="1" customWidth="1"/>
    <col min="15" max="15" width="19.85546875" customWidth="1"/>
    <col min="16" max="16" width="17.7109375" bestFit="1" customWidth="1"/>
    <col min="17" max="17" width="20.28515625" bestFit="1" customWidth="1"/>
    <col min="18" max="18" width="17.140625" customWidth="1"/>
  </cols>
  <sheetData>
    <row r="1" spans="1:19" ht="14.85" customHeight="1" x14ac:dyDescent="0.25">
      <c r="A1" s="3" t="s">
        <v>1</v>
      </c>
      <c r="B1" s="4" t="s">
        <v>19</v>
      </c>
      <c r="C1" s="4" t="s">
        <v>20</v>
      </c>
      <c r="D1" s="4" t="s">
        <v>26</v>
      </c>
      <c r="E1" s="4" t="s">
        <v>29</v>
      </c>
      <c r="F1" s="4" t="s">
        <v>30</v>
      </c>
      <c r="G1" s="4" t="s">
        <v>33</v>
      </c>
      <c r="H1" s="4" t="s">
        <v>51</v>
      </c>
      <c r="I1" s="25" t="s">
        <v>69</v>
      </c>
      <c r="L1" s="4" t="s">
        <v>89</v>
      </c>
      <c r="M1" s="4" t="s">
        <v>94</v>
      </c>
      <c r="N1" s="4" t="s">
        <v>90</v>
      </c>
      <c r="O1" s="4" t="s">
        <v>104</v>
      </c>
      <c r="P1" s="4" t="s">
        <v>103</v>
      </c>
      <c r="Q1" s="4" t="s">
        <v>116</v>
      </c>
      <c r="R1" s="4" t="s">
        <v>121</v>
      </c>
    </row>
    <row r="2" spans="1:19" ht="15" x14ac:dyDescent="0.25">
      <c r="A2" s="3" t="s">
        <v>2</v>
      </c>
      <c r="B2" s="9" t="s">
        <v>14</v>
      </c>
      <c r="C2" t="s">
        <v>21</v>
      </c>
      <c r="D2" t="s">
        <v>28</v>
      </c>
      <c r="E2" t="s">
        <v>49</v>
      </c>
      <c r="F2" t="s">
        <v>50</v>
      </c>
      <c r="G2" t="s">
        <v>25</v>
      </c>
      <c r="H2" t="s">
        <v>17</v>
      </c>
      <c r="I2" s="9" t="s">
        <v>70</v>
      </c>
      <c r="J2" s="23" t="s">
        <v>32</v>
      </c>
      <c r="K2" s="23" t="s">
        <v>55</v>
      </c>
      <c r="L2" t="s">
        <v>187</v>
      </c>
      <c r="M2" t="s">
        <v>93</v>
      </c>
      <c r="N2" t="s">
        <v>92</v>
      </c>
      <c r="O2" t="s">
        <v>100</v>
      </c>
      <c r="P2" t="s">
        <v>105</v>
      </c>
      <c r="Q2" t="s">
        <v>117</v>
      </c>
      <c r="R2" s="9" t="s">
        <v>122</v>
      </c>
      <c r="S2" t="s">
        <v>157</v>
      </c>
    </row>
    <row r="3" spans="1:19" ht="14.85" customHeight="1" x14ac:dyDescent="0.25">
      <c r="B3" s="9" t="s">
        <v>18</v>
      </c>
      <c r="C3" t="s">
        <v>22</v>
      </c>
      <c r="D3" t="s">
        <v>27</v>
      </c>
      <c r="E3" t="s">
        <v>50</v>
      </c>
      <c r="F3" t="s">
        <v>190</v>
      </c>
      <c r="G3" t="s">
        <v>34</v>
      </c>
      <c r="H3" t="s">
        <v>52</v>
      </c>
      <c r="I3" s="9" t="s">
        <v>71</v>
      </c>
      <c r="J3" s="23" t="s">
        <v>12</v>
      </c>
      <c r="K3" s="23" t="s">
        <v>56</v>
      </c>
      <c r="L3" t="s">
        <v>185</v>
      </c>
      <c r="M3" t="s">
        <v>95</v>
      </c>
      <c r="N3" t="s">
        <v>98</v>
      </c>
      <c r="O3" t="s">
        <v>101</v>
      </c>
      <c r="P3" t="s">
        <v>106</v>
      </c>
      <c r="Q3" t="s">
        <v>118</v>
      </c>
      <c r="R3" t="s">
        <v>123</v>
      </c>
      <c r="S3" t="s">
        <v>158</v>
      </c>
    </row>
    <row r="4" spans="1:19" ht="14.85" customHeight="1" x14ac:dyDescent="0.25">
      <c r="C4" t="s">
        <v>23</v>
      </c>
      <c r="G4" t="s">
        <v>37</v>
      </c>
      <c r="I4" s="9" t="s">
        <v>72</v>
      </c>
      <c r="J4" s="23" t="s">
        <v>8</v>
      </c>
      <c r="K4" s="23" t="s">
        <v>57</v>
      </c>
      <c r="L4" t="s">
        <v>186</v>
      </c>
      <c r="M4" t="s">
        <v>91</v>
      </c>
      <c r="N4" t="s">
        <v>91</v>
      </c>
      <c r="O4" t="s">
        <v>91</v>
      </c>
      <c r="P4" t="s">
        <v>91</v>
      </c>
      <c r="R4" s="9" t="s">
        <v>124</v>
      </c>
    </row>
    <row r="5" spans="1:19" ht="14.85" customHeight="1" x14ac:dyDescent="0.25">
      <c r="C5" t="s">
        <v>24</v>
      </c>
      <c r="G5" t="s">
        <v>38</v>
      </c>
      <c r="H5" t="s">
        <v>31</v>
      </c>
      <c r="I5" s="9" t="s">
        <v>73</v>
      </c>
      <c r="J5" s="23" t="s">
        <v>10</v>
      </c>
      <c r="K5" s="23" t="s">
        <v>58</v>
      </c>
      <c r="R5" s="9" t="s">
        <v>125</v>
      </c>
      <c r="S5" t="s">
        <v>182</v>
      </c>
    </row>
    <row r="6" spans="1:19" ht="14.85" customHeight="1" x14ac:dyDescent="0.25">
      <c r="C6" t="s">
        <v>53</v>
      </c>
      <c r="H6" t="s">
        <v>54</v>
      </c>
      <c r="I6" s="9" t="s">
        <v>74</v>
      </c>
      <c r="J6" s="23" t="s">
        <v>9</v>
      </c>
      <c r="K6" s="23" t="s">
        <v>59</v>
      </c>
      <c r="R6" s="9" t="s">
        <v>126</v>
      </c>
      <c r="S6" t="s">
        <v>183</v>
      </c>
    </row>
    <row r="7" spans="1:19" ht="14.85" customHeight="1" x14ac:dyDescent="0.25">
      <c r="I7" s="9" t="s">
        <v>75</v>
      </c>
      <c r="J7" s="23" t="s">
        <v>6</v>
      </c>
      <c r="K7" s="23" t="s">
        <v>60</v>
      </c>
      <c r="R7" s="9" t="s">
        <v>127</v>
      </c>
    </row>
    <row r="8" spans="1:19" ht="14.85" customHeight="1" x14ac:dyDescent="0.25">
      <c r="I8" s="9" t="s">
        <v>76</v>
      </c>
      <c r="J8" s="23" t="s">
        <v>13</v>
      </c>
      <c r="K8" s="23" t="s">
        <v>61</v>
      </c>
      <c r="R8" s="9" t="s">
        <v>128</v>
      </c>
    </row>
    <row r="9" spans="1:19" ht="14.85" customHeight="1" x14ac:dyDescent="0.25">
      <c r="I9" s="9" t="s">
        <v>77</v>
      </c>
      <c r="J9" s="23" t="s">
        <v>11</v>
      </c>
      <c r="K9" s="23" t="s">
        <v>62</v>
      </c>
      <c r="R9" s="9" t="s">
        <v>129</v>
      </c>
    </row>
    <row r="10" spans="1:19" ht="14.85" customHeight="1" x14ac:dyDescent="0.25">
      <c r="I10" s="9" t="s">
        <v>78</v>
      </c>
      <c r="J10" s="23" t="s">
        <v>0</v>
      </c>
      <c r="K10" s="23" t="s">
        <v>63</v>
      </c>
      <c r="R10" s="9" t="s">
        <v>8</v>
      </c>
    </row>
    <row r="11" spans="1:19" ht="14.85" customHeight="1" x14ac:dyDescent="0.25">
      <c r="I11" s="9" t="s">
        <v>79</v>
      </c>
      <c r="J11" s="23" t="s">
        <v>7</v>
      </c>
      <c r="K11" s="23" t="s">
        <v>64</v>
      </c>
      <c r="R11" s="9" t="s">
        <v>130</v>
      </c>
    </row>
    <row r="12" spans="1:19" ht="14.85" customHeight="1" x14ac:dyDescent="0.25">
      <c r="I12" s="9" t="s">
        <v>80</v>
      </c>
      <c r="J12" s="23" t="s">
        <v>5</v>
      </c>
      <c r="K12" s="23" t="s">
        <v>65</v>
      </c>
      <c r="R12" s="9" t="s">
        <v>131</v>
      </c>
    </row>
    <row r="13" spans="1:19" ht="14.85" customHeight="1" x14ac:dyDescent="0.25">
      <c r="I13" s="9" t="s">
        <v>81</v>
      </c>
      <c r="R13" s="9" t="s">
        <v>132</v>
      </c>
    </row>
    <row r="14" spans="1:19" ht="14.85" customHeight="1" x14ac:dyDescent="0.25">
      <c r="I14" s="9" t="s">
        <v>82</v>
      </c>
      <c r="R14" s="9" t="s">
        <v>133</v>
      </c>
    </row>
    <row r="15" spans="1:19" ht="14.85" customHeight="1" x14ac:dyDescent="0.25">
      <c r="I15" s="9" t="s">
        <v>83</v>
      </c>
      <c r="R15" s="9" t="s">
        <v>134</v>
      </c>
    </row>
    <row r="16" spans="1:19" ht="14.85" customHeight="1" x14ac:dyDescent="0.25">
      <c r="A16" s="10"/>
      <c r="I16" s="9" t="s">
        <v>84</v>
      </c>
      <c r="R16" s="9" t="s">
        <v>135</v>
      </c>
    </row>
    <row r="17" spans="9:18" ht="14.85" customHeight="1" x14ac:dyDescent="0.25">
      <c r="I17" s="9" t="s">
        <v>85</v>
      </c>
      <c r="R17" s="9" t="s">
        <v>136</v>
      </c>
    </row>
    <row r="18" spans="9:18" ht="14.85" customHeight="1" x14ac:dyDescent="0.25">
      <c r="R18" s="9" t="s">
        <v>137</v>
      </c>
    </row>
    <row r="19" spans="9:18" ht="14.85" customHeight="1" x14ac:dyDescent="0.25">
      <c r="R19" s="9" t="s">
        <v>138</v>
      </c>
    </row>
    <row r="20" spans="9:18" ht="14.85" customHeight="1" x14ac:dyDescent="0.25">
      <c r="R20" s="9" t="s">
        <v>10</v>
      </c>
    </row>
    <row r="21" spans="9:18" ht="14.85" customHeight="1" x14ac:dyDescent="0.25">
      <c r="R21" s="9" t="s">
        <v>9</v>
      </c>
    </row>
    <row r="22" spans="9:18" ht="14.85" customHeight="1" x14ac:dyDescent="0.25">
      <c r="R22" s="9" t="s">
        <v>139</v>
      </c>
    </row>
    <row r="23" spans="9:18" ht="14.85" customHeight="1" x14ac:dyDescent="0.25">
      <c r="R23" s="9" t="s">
        <v>140</v>
      </c>
    </row>
    <row r="24" spans="9:18" ht="14.85" customHeight="1" x14ac:dyDescent="0.25">
      <c r="R24" s="9" t="s">
        <v>141</v>
      </c>
    </row>
    <row r="25" spans="9:18" ht="14.85" customHeight="1" x14ac:dyDescent="0.25">
      <c r="R25" s="9" t="s">
        <v>6</v>
      </c>
    </row>
    <row r="26" spans="9:18" ht="14.85" customHeight="1" x14ac:dyDescent="0.25">
      <c r="R26" s="9" t="s">
        <v>13</v>
      </c>
    </row>
    <row r="27" spans="9:18" ht="14.85" customHeight="1" x14ac:dyDescent="0.25">
      <c r="R27" s="9" t="s">
        <v>142</v>
      </c>
    </row>
    <row r="28" spans="9:18" ht="14.85" customHeight="1" x14ac:dyDescent="0.25">
      <c r="R28" s="9" t="s">
        <v>143</v>
      </c>
    </row>
    <row r="29" spans="9:18" ht="14.85" customHeight="1" x14ac:dyDescent="0.25">
      <c r="R29" s="9" t="s">
        <v>156</v>
      </c>
    </row>
    <row r="30" spans="9:18" ht="14.85" customHeight="1" x14ac:dyDescent="0.25">
      <c r="R30" s="9" t="s">
        <v>11</v>
      </c>
    </row>
    <row r="31" spans="9:18" ht="14.85" customHeight="1" x14ac:dyDescent="0.25">
      <c r="R31" s="9" t="s">
        <v>144</v>
      </c>
    </row>
    <row r="32" spans="9:18" ht="14.85" customHeight="1" x14ac:dyDescent="0.25">
      <c r="R32" s="9" t="s">
        <v>0</v>
      </c>
    </row>
    <row r="33" spans="18:18" ht="14.85" customHeight="1" x14ac:dyDescent="0.25">
      <c r="R33" s="9" t="s">
        <v>145</v>
      </c>
    </row>
    <row r="34" spans="18:18" ht="14.85" customHeight="1" x14ac:dyDescent="0.25">
      <c r="R34" s="9" t="s">
        <v>146</v>
      </c>
    </row>
    <row r="35" spans="18:18" ht="14.85" customHeight="1" x14ac:dyDescent="0.25">
      <c r="R35" s="9" t="s">
        <v>147</v>
      </c>
    </row>
    <row r="36" spans="18:18" ht="14.85" customHeight="1" x14ac:dyDescent="0.25">
      <c r="R36" s="9" t="s">
        <v>148</v>
      </c>
    </row>
    <row r="37" spans="18:18" ht="14.85" customHeight="1" x14ac:dyDescent="0.25">
      <c r="R37" s="9" t="s">
        <v>7</v>
      </c>
    </row>
    <row r="38" spans="18:18" ht="14.85" customHeight="1" x14ac:dyDescent="0.25">
      <c r="R38" s="9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Заява на отримання умов</vt:lpstr>
      <vt:lpstr>Заява на видачу договору</vt:lpstr>
      <vt:lpstr>Дані</vt:lpstr>
      <vt:lpstr>'Заява на отримання умов'!Область_печати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Сидорчук Сергій Михайлович</dc:creator>
  <cp:lastModifiedBy>Сидорчук Сергій Михайлович</cp:lastModifiedBy>
  <cp:lastPrinted>2023-05-25T14:26:03Z</cp:lastPrinted>
  <dcterms:created xsi:type="dcterms:W3CDTF">2022-08-02T12:36:35Z</dcterms:created>
  <dcterms:modified xsi:type="dcterms:W3CDTF">2023-05-25T14:27:13Z</dcterms:modified>
</cp:coreProperties>
</file>